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partamento\3433_C_DIALOGUE\3436 - Commercial_Strategy\Site Público\Conteúdos\"/>
    </mc:Choice>
  </mc:AlternateContent>
  <bookViews>
    <workbookView xWindow="-105" yWindow="-105" windowWidth="23258" windowHeight="12578" tabRatio="543"/>
  </bookViews>
  <sheets>
    <sheet name="Balanço" sheetId="23" r:id="rId1"/>
    <sheet name="PL" sheetId="17" r:id="rId2"/>
    <sheet name="EIGR" sheetId="18" r:id="rId3"/>
    <sheet name="ECPN" sheetId="14" r:id="rId4"/>
    <sheet name="EFE" sheetId="19" r:id="rId5"/>
    <sheet name="Cuadre BLC" sheetId="20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Hlk125640171" localSheetId="1">PL!#REF!</definedName>
    <definedName name="_Hlk130913188" localSheetId="3">ECPN!#REF!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pcf2">'[1]Cuadro de financiación'!$B$34:$E$74</definedName>
    <definedName name="_Sort" hidden="1">#REF!</definedName>
    <definedName name="A">#REF!</definedName>
    <definedName name="A5_0005">'[2]EFE Memoria'!#REF!</definedName>
    <definedName name="A5_0010">'[2]EFE Memoria'!#REF!</definedName>
    <definedName name="A5_0011">'[2]EFE Memoria'!#REF!</definedName>
    <definedName name="A5_0012">'[2]EFE Memoria'!#REF!</definedName>
    <definedName name="A5_0013">'[2]EFE Memoria'!#REF!</definedName>
    <definedName name="A5_0014">'[2]EFE Memoria'!#REF!</definedName>
    <definedName name="A5_0020">'[2]EFE Memoria'!#REF!</definedName>
    <definedName name="A5_0021">'[2]EFE Memoria'!#REF!</definedName>
    <definedName name="A5_0022">'[2]EFE Memoria'!#REF!</definedName>
    <definedName name="A5_0023">'[2]EFE Memoria'!#REF!</definedName>
    <definedName name="A5_0024">'[2]EFE Memoria'!#REF!</definedName>
    <definedName name="A5_0025">'[2]EFE Memoria'!#REF!</definedName>
    <definedName name="A5_0030">'[2]EFE Memoria'!#REF!</definedName>
    <definedName name="A5_0035">'[2]EFE Memoria'!#REF!</definedName>
    <definedName name="A5_0036">'[2]EFE Memoria'!#REF!</definedName>
    <definedName name="A5_0037">'[2]EFE Memoria'!#REF!</definedName>
    <definedName name="A5_0038">'[2]EFE Memoria'!#REF!</definedName>
    <definedName name="A5_0039">'[2]EFE Memoria'!#REF!</definedName>
    <definedName name="A5_0040">'[2]EFE Memoria'!#REF!</definedName>
    <definedName name="A5_0041">'[2]EFE Memoria'!#REF!</definedName>
    <definedName name="A5_0042">'[2]EFE Memoria'!#REF!</definedName>
    <definedName name="A5_0050">'[2]EFE Memoria'!#REF!</definedName>
    <definedName name="A5_0051">'[2]EFE Memoria'!#REF!</definedName>
    <definedName name="A5_0052">'[2]EFE Memoria'!#REF!</definedName>
    <definedName name="A5_0053">'[2]EFE Memoria'!#REF!</definedName>
    <definedName name="A5_0054">'[2]EFE Memoria'!#REF!</definedName>
    <definedName name="A5_0055">'[2]EFE Memoria'!#REF!</definedName>
    <definedName name="A5_0056">'[2]EFE Memoria'!#REF!</definedName>
    <definedName name="A5_0057">'[2]EFE Memoria'!#REF!</definedName>
    <definedName name="A5_0060">'[2]EFE Memoria'!#REF!</definedName>
    <definedName name="A5_0065">'[2]EFE Memoria'!#REF!</definedName>
    <definedName name="A5_0066">'[2]EFE Memoria'!#REF!</definedName>
    <definedName name="A5_0067">'[2]EFE Memoria'!#REF!</definedName>
    <definedName name="A5_0068">'[2]EFE Memoria'!#REF!</definedName>
    <definedName name="A5_0075">'[2]EFE Memoria'!#REF!</definedName>
    <definedName name="A5_0076">'[2]EFE Memoria'!#REF!</definedName>
    <definedName name="A5_0077">'[2]EFE Memoria'!#REF!</definedName>
    <definedName name="A5_0078">'[2]EFE Memoria'!#REF!</definedName>
    <definedName name="A5_0079">'[2]EFE Memoria'!#REF!</definedName>
    <definedName name="A5_0080">'[2]EFE Memoria'!#REF!</definedName>
    <definedName name="A5_0081">'[2]EFE Memoria'!#REF!</definedName>
    <definedName name="A5_0082">'[2]EFE Memoria'!#REF!</definedName>
    <definedName name="A5_0083">'[2]EFE Memoria'!#REF!</definedName>
    <definedName name="A5_0084">'[2]EFE Memoria'!#REF!</definedName>
    <definedName name="A5_0085">'[2]EFE Memoria'!#REF!</definedName>
    <definedName name="A5_0086">'[2]EFE Memoria'!#REF!</definedName>
    <definedName name="A5_0087">'[2]EFE Memoria'!#REF!</definedName>
    <definedName name="A5_0090">'[2]EFE Memoria'!#REF!</definedName>
    <definedName name="A5_0095">'[2]EFE Memoria'!#REF!</definedName>
    <definedName name="A5_0100">'[2]EFE Memoria'!#REF!</definedName>
    <definedName name="A5_0105">'[2]EFE Memoria'!#REF!</definedName>
    <definedName name="A5_0110">'[2]EFE Memoria'!#REF!</definedName>
    <definedName name="ACCIONES.PROPIAS">#REF!</definedName>
    <definedName name="ACCIONISTAS.POR.DESEMBOLSOS.EXIGIDOS">#REF!</definedName>
    <definedName name="ACCIONISTAS.POR.DESEMBOLSOS.NO.EXIGIDOS">#REF!</definedName>
    <definedName name="ACREE.CORTO.PLAZO">#REF!</definedName>
    <definedName name="ACREE.LARGO.PLAZO">#REF!</definedName>
    <definedName name="AD">[3]Summary!$E$10</definedName>
    <definedName name="afd">'[1]Análisis financiero dinámico'!$A$1</definedName>
    <definedName name="afe">'[1]Análisis financiero estático'!$A$1</definedName>
    <definedName name="AFGE" hidden="1">#REF!</definedName>
    <definedName name="AJ.PERIODIF.ACTIVO">#REF!</definedName>
    <definedName name="AJ.PERIODIF.PASIVO">#REF!</definedName>
    <definedName name="ANEJO_IX">[4]Ajuste_C4_2004!$AK$52:$AO$83</definedName>
    <definedName name="AS2DocOpenMode" hidden="1">"AS2DocumentEdit"</definedName>
    <definedName name="BAAN">#REF!</definedName>
    <definedName name="BALANCE.DE.COMPROBACION">#REF!</definedName>
    <definedName name="Bpg">'[1]Balance y PyG'!$B$1</definedName>
    <definedName name="Cargo">#REF!</definedName>
    <definedName name="CDPA">'[1]Cuenta de PyG analítica'!$A$1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lave_Entidad">#REF!</definedName>
    <definedName name="Codigo">#REF!</definedName>
    <definedName name="Codigo_Fecha">#REF!</definedName>
    <definedName name="CP">'[5]Historico EEFF'!$B$1:$CA$2</definedName>
    <definedName name="cufi">'[1]Cuadro de financiación'!$B$1</definedName>
    <definedName name="Current">#REF!</definedName>
    <definedName name="D">1000</definedName>
    <definedName name="D_C">'[6]Carga DDBB'!#REF!</definedName>
    <definedName name="D_c21">#REF!</definedName>
    <definedName name="D_c22">#REF!</definedName>
    <definedName name="D_c23">#REF!</definedName>
    <definedName name="D_c24">#REF!</definedName>
    <definedName name="D_c5">#REF!</definedName>
    <definedName name="D_M">'[6]Carga DDBB'!#REF!</definedName>
    <definedName name="Datos">#REF!</definedName>
    <definedName name="DescripCodigo">#REF!</definedName>
    <definedName name="DEUDORES">#REF!</definedName>
    <definedName name="dItemsToTest">#REF!</definedName>
    <definedName name="DP">[5]Menu!$N$2:$N$7</definedName>
    <definedName name="dPlanningMateriality">#REF!</definedName>
    <definedName name="dProjectedBookValue">#REF!</definedName>
    <definedName name="dProjectedBookValueStratified">#REF!</definedName>
    <definedName name="dProjectedNumbersOfItems">#REF!</definedName>
    <definedName name="dProjectedNumbersOfItemsStratified">#REF!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dTotIndSignItems">#REF!</definedName>
    <definedName name="EASE">[4]Entrada!$R$1000:$U$1048576</definedName>
    <definedName name="EJECUCION">#REF!</definedName>
    <definedName name="Ejercicio">'[7]MODELO REGISTRO'!$D$6</definedName>
    <definedName name="EL_REC">[5]El_Reciproca!$K:$R</definedName>
    <definedName name="EL_REC_R">[4]El_Reciproca!$K:$AA</definedName>
    <definedName name="Elementos">#REF!</definedName>
    <definedName name="ENLACE.CON.MEMORIAWORD">#REF!</definedName>
    <definedName name="Entidad">#REF!</definedName>
    <definedName name="EQ">[5]TABLA_EQ!$B$2:$C$381</definedName>
    <definedName name="Estado_C21">#REF!</definedName>
    <definedName name="Estado_C22">#REF!</definedName>
    <definedName name="Estado_C23">#REF!</definedName>
    <definedName name="Estado_C24">#REF!</definedName>
    <definedName name="exac">'[1]Balance y PyG'!$C$43:$D$72</definedName>
    <definedName name="exaf">'[1]Balance y PyG'!$C$5:$D$38</definedName>
    <definedName name="Excel_BuiltIn_Database">#REF!</definedName>
    <definedName name="Excel_BuiltIn_Extract">#REF!</definedName>
    <definedName name="exdefin">'[1]Balance y PyG'!$C$181:$D$187</definedName>
    <definedName name="exdeis">'[1]Balance y PyG'!$C$197:$D$198</definedName>
    <definedName name="exdex">'[1]Balance y PyG'!$C$161:$D$179</definedName>
    <definedName name="exdext">'[1]Balance y PyG'!$C$190:$D$194</definedName>
    <definedName name="exhafin">'[1]Balance y PyG'!$C$214:$D$227</definedName>
    <definedName name="exhexp">'[1]Balance y PyG'!$C$202:$D$212</definedName>
    <definedName name="exhext">'[1]Balance y PyG'!$C$230:$D$234</definedName>
    <definedName name="EXISTENCIAS">#REF!</definedName>
    <definedName name="expc">'[1]Balance y PyG'!$C$128:$D$154</definedName>
    <definedName name="expf">'[1]Balance y PyG'!$C$76:$D$123</definedName>
    <definedName name="Fecha">#REF!</definedName>
    <definedName name="Fecha2">41182</definedName>
    <definedName name="Fecha3">41274</definedName>
    <definedName name="FONDOS.PROPIOS">#REF!</definedName>
    <definedName name="FP_P">'[4]El. Inv-FFPP_IS'!$C$198:$J$300</definedName>
    <definedName name="ft">'[1]Flujos de tesorería'!$A$2</definedName>
    <definedName name="GASTOS.A.DISTRIBUIR.EN.VARIOS.EJERCICIOS">#REF!</definedName>
    <definedName name="GASTOS.DE.CONSTITUCION">#REF!</definedName>
    <definedName name="GASTOS.EXPLOTACION">#REF!</definedName>
    <definedName name="GASTOS.EXTRAORDINARIOS">#REF!</definedName>
    <definedName name="GASTOS.FINANCIEROS">#REF!</definedName>
    <definedName name="HTML_CodePage" hidden="1">1252</definedName>
    <definedName name="HTML_Control" localSheetId="0" hidden="1">{"'BHD'!$A$6:$D$117"}</definedName>
    <definedName name="HTML_Control" hidden="1">{"'BHD'!$A$6:$D$117"}</definedName>
    <definedName name="HTML_Description" hidden="1">"Estados de Situación Financiera  1998 - (En miles de RD$) -"</definedName>
    <definedName name="HTML_Email" hidden="1">""</definedName>
    <definedName name="HTML_Header" hidden="1">"Banco BHD, S.A."</definedName>
    <definedName name="HTML_LastUpdate" hidden="1">"3/8/99"</definedName>
    <definedName name="HTML_LineAfter" hidden="1">FALSE</definedName>
    <definedName name="HTML_LineBefore" hidden="1">FALSE</definedName>
    <definedName name="HTML_Name" hidden="1">"Arturo Despradel"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""</definedName>
    <definedName name="IMPUESTOS">#REF!</definedName>
    <definedName name="IN">[4]Entrada!$B$2:$S$1048576</definedName>
    <definedName name="inco">'[1]Información complementaria'!$B$1</definedName>
    <definedName name="INGRESOS.A.DISTRIBUIR">#REF!</definedName>
    <definedName name="INGRESOS.EXPLOTACION">#REF!</definedName>
    <definedName name="INGRESOS.EXTRAORDINARIO">#REF!</definedName>
    <definedName name="INGRESOS.FINANCIEROS">#REF!</definedName>
    <definedName name="INMOVILIZADO.FINANCIERO">#REF!</definedName>
    <definedName name="INMOVILIZADO.INMATERIAL">#REF!</definedName>
    <definedName name="INMOVILIZADO.MATERIAL">#REF!</definedName>
    <definedName name="INVERSIONES.FINANCIERAS.TEMPORALES">#REF!</definedName>
    <definedName name="Localidad">#REF!</definedName>
    <definedName name="MAP">[5]Mapping!$E$2:$H$1048576</definedName>
    <definedName name="Mapping_EE">'[5]PLAN DE GRUPO'!$B$4:$F$2263</definedName>
    <definedName name="Matriz_pre">#REF!</definedName>
    <definedName name="Mayo.2012" hidden="1">#REF!</definedName>
    <definedName name="Moneda">#REF!</definedName>
    <definedName name="NIF_Empresa">'[7]MODELO REGISTRO'!$K$8</definedName>
    <definedName name="NOMBRE">#REF!</definedName>
    <definedName name="Nombre_de_la_Compañía">#REF!</definedName>
    <definedName name="NombreEmpresa">'[7]MODELO REGISTRO'!$K$6</definedName>
    <definedName name="P">[5]Menu!$K$3</definedName>
    <definedName name="P_APL">'[4]El. Inv-FFPP_IS'!$C$461:$D$1048576</definedName>
    <definedName name="pafdin">'[1]Análisis financiero dinámico'!$A$3:$L$22</definedName>
    <definedName name="pafest">'[1]Análisis financiero estático'!$A$3:$D$35</definedName>
    <definedName name="Part">[4]PC!$C$3:$C$4</definedName>
    <definedName name="pbalana">#REF!</definedName>
    <definedName name="pbalpyg">'[1]Balance y PyG'!$B$2:$D$240</definedName>
    <definedName name="pcf">'[1]Cuadro de financiación'!$B$3:$I$32</definedName>
    <definedName name="peft">'[1]Flujos de tesorería'!$A$3:$C$44</definedName>
    <definedName name="Period">[5]Menu!$AA$2:$AA$35</definedName>
    <definedName name="potdat">'[1]Información complementaria'!$B$2:$E$16</definedName>
    <definedName name="pportada">[1]Portada!$B$3:$F$39</definedName>
    <definedName name="ppygan">'[1]Cuenta de PyG analítica'!$A$3:$G$29</definedName>
    <definedName name="PrimerElemento">#REF!</definedName>
    <definedName name="_xlnm.Print_Area" localSheetId="0">Balanço!$B$2:$L$122</definedName>
    <definedName name="_xlnm.Print_Area" localSheetId="3">ECPN!$B$2:$O$51</definedName>
    <definedName name="_xlnm.Print_Area" localSheetId="4">EFE!$B$2:$F$90</definedName>
    <definedName name="_xlnm.Print_Area" localSheetId="2">EIGR!$B$2:$O$54</definedName>
    <definedName name="_xlnm.Print_Area" localSheetId="1">PL!$B$2:$F$105</definedName>
    <definedName name="_xlnm.Print_Area">#REF!</definedName>
    <definedName name="_xlnm.Print_Titles">#REF!</definedName>
    <definedName name="Prior">#REF!</definedName>
    <definedName name="pronof">'[1]Rot. NOF'!$A$3:$J$58</definedName>
    <definedName name="protaf">'[1]Rot. Activo Fijo'!$A$3:$D$31</definedName>
    <definedName name="PROV.OPERACIONES.TRAFICO">#REF!</definedName>
    <definedName name="PROV.RIESGOS.Y.GASTOS">#REF!</definedName>
    <definedName name="prtbec">'[1]Rentabilidad económica'!$A$3:$C$25</definedName>
    <definedName name="prtbex">'[1]Rtb. econ. explotación'!$A$2:$M$41</definedName>
    <definedName name="prtbfin">'[1]Rtb. financiera'!$A$3:$D$19</definedName>
    <definedName name="ptd">[1]Portada!$A$1</definedName>
    <definedName name="pvañ">'[1]Valor añadido'!$A$3:$G$28</definedName>
    <definedName name="RAF">'[1]Rot. Activo Fijo'!$A$1</definedName>
    <definedName name="RangoDatos">#REF!,#REF!,#REF!,#REF!</definedName>
    <definedName name="RD_C">'[5]Carga DDBB'!$H$3</definedName>
    <definedName name="RD_M">'[6]Carga DDBB'!#REF!</definedName>
    <definedName name="REC_ASE">[4]El_Reciproca!$AC$27:$AF$35</definedName>
    <definedName name="REC_ASE_2">[4]El_Reciproca!$AH$27:$AK$35</definedName>
    <definedName name="REEC">'[1]Rentabilidad económica'!$A$1</definedName>
    <definedName name="REEX">'[1]Rtb. econ. explotación'!$A$1</definedName>
    <definedName name="refi">'[1]Rtb. financiera'!$A$1</definedName>
    <definedName name="RESUMEN.DE.AJUSTES">#REF!</definedName>
    <definedName name="RNOF">'[1]Rot. NOF'!$A$1</definedName>
    <definedName name="s">[8]Lists!$A$21:$A$25</definedName>
    <definedName name="SAPBEXrevision" hidden="1">5</definedName>
    <definedName name="SAPBEXsysID" hidden="1">"BIW"</definedName>
    <definedName name="SAPBEXwbID" hidden="1">"6FWDC5EBM4RP7GFT0YY7Q8DD1"</definedName>
    <definedName name="SUMAS">#REF!</definedName>
    <definedName name="T2_0100">'[9]T2(4048)'!$O$44</definedName>
    <definedName name="TESORERIA">#REF!</definedName>
    <definedName name="TextoMoneda">#REF!</definedName>
    <definedName name="UltimaCelda_1">#REF!</definedName>
    <definedName name="UltimaCelda_2">#REF!</definedName>
    <definedName name="UltimaCelda_3">#REF!</definedName>
    <definedName name="UltimaCelda_4">#REF!</definedName>
    <definedName name="VAAÑ">'[1]Valor añadido'!$A$1</definedName>
    <definedName name="W">#REF!</definedName>
    <definedName name="X">#REF!</definedName>
    <definedName name="Yd">365</definedName>
    <definedName name="Z_31171203_F6E3_47C2_9541_2BEC7CEEABD3_.wvu.PrintArea" localSheetId="0" hidden="1">Balanço!$C$2:$L$122</definedName>
    <definedName name="Z_31171203_F6E3_47C2_9541_2BEC7CEEABD3_.wvu.PrintArea" localSheetId="3" hidden="1">ECPN!$B$2:$F$55</definedName>
    <definedName name="Z_31171203_F6E3_47C2_9541_2BEC7CEEABD3_.wvu.PrintArea" localSheetId="4" hidden="1">EFE!$C$2:$G$85</definedName>
    <definedName name="Z_31171203_F6E3_47C2_9541_2BEC7CEEABD3_.wvu.PrintArea" localSheetId="2" hidden="1">EIGR!$C$2:$G$7</definedName>
    <definedName name="Z_41CFFC2A_2A80_482F_B671_1B9ED840F42F_.wvu.PrintArea" localSheetId="0" hidden="1">Balanço!$C$2:$L$122</definedName>
    <definedName name="Z_41CFFC2A_2A80_482F_B671_1B9ED840F42F_.wvu.PrintArea" localSheetId="3" hidden="1">ECPN!$B$2:$F$55</definedName>
    <definedName name="Z_41CFFC2A_2A80_482F_B671_1B9ED840F42F_.wvu.PrintArea" localSheetId="4" hidden="1">EFE!$C$2:$G$85</definedName>
    <definedName name="Z_41CFFC2A_2A80_482F_B671_1B9ED840F42F_.wvu.PrintArea" localSheetId="2" hidden="1">EIGR!$C$2:$G$7</definedName>
    <definedName name="Z_9563E24A_A0ED_4B18_89E5_E05BD1830CBA_.wvu.PrintArea" localSheetId="0" hidden="1">Balanço!$C$2:$L$122</definedName>
    <definedName name="Z_9563E24A_A0ED_4B18_89E5_E05BD1830CBA_.wvu.PrintArea" localSheetId="3" hidden="1">ECPN!$B$2:$F$55</definedName>
    <definedName name="Z_9563E24A_A0ED_4B18_89E5_E05BD1830CBA_.wvu.PrintArea" localSheetId="4" hidden="1">EFE!$C$2:$G$85</definedName>
    <definedName name="Z_9563E24A_A0ED_4B18_89E5_E05BD1830CBA_.wvu.PrintArea" localSheetId="2" hidden="1">EIGR!$C$2:$G$7</definedName>
    <definedName name="Z_FB9A251C_0800_4A02_97AD_EB2244571E31_.wvu.PrintArea" localSheetId="0" hidden="1">Balanço!$C$2:$L$122</definedName>
    <definedName name="Z_FB9A251C_0800_4A02_97AD_EB2244571E31_.wvu.PrintArea" localSheetId="3" hidden="1">ECPN!$B$2:$F$55</definedName>
    <definedName name="Z_FB9A251C_0800_4A02_97AD_EB2244571E31_.wvu.PrintArea" localSheetId="4" hidden="1">EFE!$C$2:$G$85</definedName>
    <definedName name="Z_FB9A251C_0800_4A02_97AD_EB2244571E31_.wvu.PrintArea" localSheetId="2" hidden="1">EIGR!$C$2:$G$7</definedName>
  </definedNames>
  <calcPr calcId="162913"/>
  <customWorkbookViews>
    <customWorkbookView name="Admin - Personal View" guid="{41CFFC2A-2A80-482F-B671-1B9ED840F42F}" mergeInterval="0" personalView="1" maximized="1" windowWidth="1020" windowHeight="553" tabRatio="543" activeSheetId="1" showComments="commIndAndComment"/>
    <customWorkbookView name="juaalonso - Personal View" guid="{9563E24A-A0ED-4B18-89E5-E05BD1830CBA}" mergeInterval="0" personalView="1" maximized="1" windowWidth="1020" windowHeight="596" tabRatio="543" activeSheetId="2" showComments="commIndAndComment"/>
    <customWorkbookView name="Deloitte &amp; Touche - Personal View" guid="{31171203-F6E3-47C2-9541-2BEC7CEEABD3}" mergeInterval="0" personalView="1" maximized="1" windowWidth="1020" windowHeight="605" tabRatio="543" activeSheetId="2"/>
    <customWorkbookView name="Nuria Pampín Martínez (Open)_x000a_ - Personal View" guid="{FB9A251C-0800-4A02-97AD-EB2244571E31}" mergeInterval="0" personalView="1" maximized="1" windowWidth="1020" windowHeight="576" tabRatio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9" l="1"/>
  <c r="E71" i="19" l="1"/>
  <c r="R38" i="18" l="1"/>
  <c r="R33" i="18"/>
  <c r="R30" i="18"/>
  <c r="R21" i="18"/>
  <c r="R19" i="18"/>
  <c r="E33" i="18"/>
  <c r="E30" i="18"/>
  <c r="E27" i="18"/>
  <c r="M24" i="14" l="1"/>
  <c r="E25" i="18"/>
  <c r="E17" i="18"/>
  <c r="D17" i="18"/>
  <c r="K103" i="23" l="1"/>
  <c r="R39" i="18" l="1"/>
  <c r="R34" i="18"/>
  <c r="R31" i="18"/>
  <c r="R28" i="18"/>
  <c r="R23" i="18"/>
  <c r="R22" i="18"/>
  <c r="D33" i="18"/>
  <c r="D30" i="18"/>
  <c r="D27" i="18"/>
  <c r="D25" i="18" l="1"/>
  <c r="R43" i="18"/>
  <c r="N19" i="14"/>
  <c r="N24" i="14"/>
  <c r="N25" i="14"/>
  <c r="N26" i="14"/>
  <c r="N27" i="14"/>
  <c r="N23" i="14"/>
  <c r="M21" i="14"/>
  <c r="M29" i="14" s="1"/>
  <c r="L21" i="14"/>
  <c r="L29" i="14" s="1"/>
  <c r="K21" i="14"/>
  <c r="K29" i="14" s="1"/>
  <c r="J21" i="14"/>
  <c r="J29" i="14" s="1"/>
  <c r="I21" i="14"/>
  <c r="I29" i="14" s="1"/>
  <c r="H21" i="14"/>
  <c r="H29" i="14" s="1"/>
  <c r="G21" i="14"/>
  <c r="G29" i="14" s="1"/>
  <c r="F21" i="14"/>
  <c r="F29" i="14" s="1"/>
  <c r="E21" i="14"/>
  <c r="E29" i="14" s="1"/>
  <c r="D21" i="14"/>
  <c r="D29" i="14" s="1"/>
  <c r="C21" i="14"/>
  <c r="C29" i="14" s="1"/>
  <c r="N21" i="14" l="1"/>
  <c r="N29" i="14" s="1"/>
  <c r="L83" i="23" l="1"/>
  <c r="L103" i="23"/>
  <c r="L108" i="23"/>
  <c r="D19" i="19" l="1"/>
  <c r="D73" i="19"/>
  <c r="M56" i="14" l="1"/>
  <c r="L56" i="14"/>
  <c r="J56" i="14"/>
  <c r="I56" i="14"/>
  <c r="H56" i="14"/>
  <c r="G56" i="14"/>
  <c r="F56" i="14"/>
  <c r="E56" i="14"/>
  <c r="D56" i="14"/>
  <c r="C56" i="14"/>
  <c r="N42" i="14" l="1"/>
  <c r="N45" i="14"/>
  <c r="N44" i="14"/>
  <c r="N43" i="14"/>
  <c r="N40" i="14"/>
  <c r="N41" i="14"/>
  <c r="E38" i="14"/>
  <c r="E34" i="14"/>
  <c r="E47" i="14" l="1"/>
  <c r="E54" i="14" s="1"/>
  <c r="N38" i="14"/>
  <c r="E9" i="17"/>
  <c r="D9" i="17"/>
  <c r="K108" i="23"/>
  <c r="K56" i="14"/>
  <c r="G102" i="23"/>
  <c r="G97" i="23"/>
  <c r="F92" i="23"/>
  <c r="E92" i="23"/>
  <c r="G90" i="23"/>
  <c r="F84" i="23"/>
  <c r="E84" i="23"/>
  <c r="K83" i="23"/>
  <c r="G80" i="23"/>
  <c r="F78" i="23"/>
  <c r="E78" i="23"/>
  <c r="G71" i="23"/>
  <c r="F71" i="23"/>
  <c r="E71" i="23"/>
  <c r="G60" i="23"/>
  <c r="F60" i="23"/>
  <c r="E60" i="23"/>
  <c r="F48" i="23"/>
  <c r="E48" i="23"/>
  <c r="L45" i="23"/>
  <c r="K45" i="23"/>
  <c r="G45" i="23"/>
  <c r="G48" i="23" s="1"/>
  <c r="G39" i="23"/>
  <c r="F39" i="23"/>
  <c r="E39" i="23"/>
  <c r="L37" i="23"/>
  <c r="K37" i="23"/>
  <c r="E26" i="23"/>
  <c r="L23" i="23"/>
  <c r="K23" i="23"/>
  <c r="G17" i="23"/>
  <c r="F17" i="23"/>
  <c r="E17" i="23"/>
  <c r="K13" i="23"/>
  <c r="L8" i="23"/>
  <c r="K8" i="23"/>
  <c r="E111" i="23" l="1"/>
  <c r="K110" i="23"/>
  <c r="G111" i="23"/>
  <c r="L56" i="23"/>
  <c r="F111" i="23"/>
  <c r="K56" i="23"/>
  <c r="N56" i="14"/>
  <c r="J75" i="19"/>
  <c r="E13" i="19"/>
  <c r="D64" i="17"/>
  <c r="D38" i="17"/>
  <c r="D34" i="17"/>
  <c r="D12" i="17"/>
  <c r="E10" i="18"/>
  <c r="E8" i="19" s="1"/>
  <c r="E78" i="19" s="1"/>
  <c r="D10" i="18"/>
  <c r="D8" i="19" s="1"/>
  <c r="D78" i="19" s="1"/>
  <c r="K111" i="23" l="1"/>
  <c r="L111" i="23"/>
  <c r="N32" i="14"/>
  <c r="N34" i="14" s="1"/>
  <c r="D37" i="19" l="1"/>
  <c r="M38" i="14" l="1"/>
  <c r="D84" i="19" l="1"/>
  <c r="D45" i="19" l="1"/>
  <c r="D35" i="19" s="1"/>
  <c r="D56" i="19"/>
  <c r="D63" i="19"/>
  <c r="D27" i="19"/>
  <c r="D15" i="19"/>
  <c r="D72" i="17"/>
  <c r="D55" i="17"/>
  <c r="D30" i="17"/>
  <c r="D53" i="17" s="1"/>
  <c r="D19" i="17"/>
  <c r="D68" i="17" l="1"/>
  <c r="D54" i="19"/>
  <c r="D83" i="17" l="1"/>
  <c r="D88" i="17" s="1"/>
  <c r="D13" i="19" l="1"/>
  <c r="D11" i="19" s="1"/>
  <c r="D71" i="19" s="1"/>
  <c r="D75" i="19" s="1"/>
  <c r="D92" i="17"/>
  <c r="D13" i="18" s="1"/>
  <c r="D45" i="18" s="1"/>
  <c r="I84" i="19" l="1"/>
  <c r="I75" i="19"/>
  <c r="D38" i="14"/>
  <c r="F38" i="14"/>
  <c r="G38" i="14"/>
  <c r="H38" i="14"/>
  <c r="I38" i="14"/>
  <c r="J38" i="14"/>
  <c r="K38" i="14"/>
  <c r="L38" i="14"/>
  <c r="C38" i="14"/>
  <c r="J84" i="19" l="1"/>
  <c r="I36" i="14" l="1"/>
  <c r="N36" i="14" s="1"/>
  <c r="K34" i="14"/>
  <c r="G34" i="14"/>
  <c r="M34" i="14" l="1"/>
  <c r="L34" i="14"/>
  <c r="J34" i="14" l="1"/>
  <c r="J47" i="14" s="1"/>
  <c r="J54" i="14" s="1"/>
  <c r="L47" i="14"/>
  <c r="L54" i="14" s="1"/>
  <c r="M47" i="14"/>
  <c r="M54" i="14" s="1"/>
  <c r="F34" i="14" l="1"/>
  <c r="F47" i="14" l="1"/>
  <c r="F54" i="14" s="1"/>
  <c r="H34" i="14"/>
  <c r="D34" i="14"/>
  <c r="C34" i="14"/>
  <c r="N47" i="14" l="1"/>
  <c r="N54" i="14" s="1"/>
  <c r="C47" i="14"/>
  <c r="C54" i="14" s="1"/>
  <c r="D47" i="14"/>
  <c r="D54" i="14" s="1"/>
  <c r="I47" i="14"/>
  <c r="I54" i="14" s="1"/>
  <c r="G47" i="14"/>
  <c r="G54" i="14" s="1"/>
  <c r="K47" i="14" l="1"/>
  <c r="K54" i="14" s="1"/>
  <c r="H47" i="14"/>
  <c r="H54" i="14" s="1"/>
  <c r="K66" i="20" l="1"/>
  <c r="L65" i="20"/>
  <c r="L64" i="20"/>
  <c r="L62" i="20"/>
  <c r="L61" i="20"/>
  <c r="L60" i="20"/>
  <c r="L59" i="20"/>
  <c r="L58" i="20"/>
  <c r="L55" i="20"/>
  <c r="L54" i="20"/>
  <c r="L53" i="20"/>
  <c r="L52" i="20"/>
  <c r="L51" i="20"/>
  <c r="L50" i="20"/>
  <c r="L48" i="20"/>
  <c r="L63" i="20" l="1"/>
  <c r="L57" i="20"/>
  <c r="L49" i="20" l="1"/>
  <c r="L47" i="20"/>
  <c r="L66" i="20"/>
  <c r="L69" i="20"/>
  <c r="L68" i="20"/>
  <c r="K70" i="20"/>
  <c r="L45" i="20"/>
  <c r="L44" i="20"/>
  <c r="L43" i="20"/>
  <c r="L41" i="20"/>
  <c r="L40" i="20"/>
  <c r="L39" i="20"/>
  <c r="L38" i="20"/>
  <c r="L36" i="20"/>
  <c r="L35" i="20"/>
  <c r="L34" i="20"/>
  <c r="L33" i="20"/>
  <c r="L32" i="20"/>
  <c r="K46" i="20"/>
  <c r="L70" i="20" l="1"/>
  <c r="M70" i="20" s="1"/>
  <c r="L42" i="20"/>
  <c r="M42" i="20" s="1"/>
  <c r="K31" i="20"/>
  <c r="L30" i="20"/>
  <c r="M30" i="20" s="1"/>
  <c r="L29" i="20"/>
  <c r="M29" i="20" s="1"/>
  <c r="L27" i="20"/>
  <c r="M27" i="20" s="1"/>
  <c r="L26" i="20"/>
  <c r="M26" i="20" s="1"/>
  <c r="L24" i="20"/>
  <c r="M24" i="20" s="1"/>
  <c r="L23" i="20"/>
  <c r="M23" i="20" s="1"/>
  <c r="L21" i="20"/>
  <c r="M21" i="20" s="1"/>
  <c r="L19" i="20"/>
  <c r="L20" i="20" s="1"/>
  <c r="M20" i="20" s="1"/>
  <c r="L17" i="20"/>
  <c r="M17" i="20" s="1"/>
  <c r="L15" i="20"/>
  <c r="M15" i="20" s="1"/>
  <c r="L14" i="20"/>
  <c r="M14" i="20" s="1"/>
  <c r="L13" i="20"/>
  <c r="M13" i="20" s="1"/>
  <c r="L12" i="20"/>
  <c r="M12" i="20" s="1"/>
  <c r="L11" i="20"/>
  <c r="M11" i="20" s="1"/>
  <c r="L9" i="20"/>
  <c r="M9" i="20" s="1"/>
  <c r="L7" i="20"/>
  <c r="M7" i="20" s="1"/>
  <c r="M16" i="20"/>
  <c r="M32" i="20"/>
  <c r="M33" i="20"/>
  <c r="M34" i="20"/>
  <c r="M35" i="20"/>
  <c r="M36" i="20"/>
  <c r="M38" i="20"/>
  <c r="M39" i="20"/>
  <c r="M40" i="20"/>
  <c r="M41" i="20"/>
  <c r="M43" i="20"/>
  <c r="M44" i="20"/>
  <c r="M45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8" i="20"/>
  <c r="M69" i="20"/>
  <c r="L6" i="20"/>
  <c r="M6" i="20" s="1"/>
  <c r="L28" i="20"/>
  <c r="M28" i="20" s="1"/>
  <c r="L25" i="20"/>
  <c r="M25" i="20" s="1"/>
  <c r="L22" i="20"/>
  <c r="M22" i="20" s="1"/>
  <c r="L8" i="20"/>
  <c r="M8" i="20" s="1"/>
  <c r="L10" i="20"/>
  <c r="M10" i="20" s="1"/>
  <c r="L37" i="20" l="1"/>
  <c r="M37" i="20" s="1"/>
  <c r="M46" i="20" s="1"/>
  <c r="M19" i="20"/>
  <c r="L18" i="20"/>
  <c r="M18" i="20" s="1"/>
  <c r="L46" i="20" l="1"/>
  <c r="M31" i="20"/>
  <c r="L31" i="20"/>
  <c r="L67" i="20" l="1"/>
  <c r="M67" i="20" s="1"/>
  <c r="G56" i="18" l="1"/>
  <c r="I56" i="18" s="1"/>
  <c r="I49" i="18"/>
  <c r="L48" i="18"/>
  <c r="P44" i="18"/>
  <c r="P36" i="18"/>
  <c r="P35" i="18"/>
  <c r="G35" i="18"/>
  <c r="P34" i="18"/>
  <c r="P33" i="18"/>
  <c r="M33" i="18"/>
  <c r="N33" i="18" s="1"/>
  <c r="I33" i="18"/>
  <c r="P31" i="18"/>
  <c r="P30" i="18"/>
  <c r="J30" i="18"/>
  <c r="P28" i="18"/>
  <c r="J28" i="18"/>
  <c r="P27" i="18"/>
  <c r="G49" i="18" l="1"/>
  <c r="L47" i="18" l="1"/>
  <c r="G47" i="18" s="1"/>
  <c r="J49" i="18"/>
  <c r="J53" i="18" s="1"/>
  <c r="G48" i="18"/>
  <c r="R20" i="18" l="1"/>
</calcChain>
</file>

<file path=xl/sharedStrings.xml><?xml version="1.0" encoding="utf-8"?>
<sst xmlns="http://schemas.openxmlformats.org/spreadsheetml/2006/main" count="441" uniqueCount="388">
  <si>
    <t>GRUPO ABANCA CORPORACIÓN BANCARIA</t>
  </si>
  <si>
    <t>BALANÇOS CONSOLIDADOS EM 31 DE DEZEMBRO DE 2019 e 2018</t>
  </si>
  <si>
    <t>(Milhares de euros)</t>
  </si>
  <si>
    <t>ATIVO</t>
  </si>
  <si>
    <t>Nota</t>
  </si>
  <si>
    <t>2018 (*)</t>
  </si>
  <si>
    <t>PASSIVO E CAPITAL PRÓPRIO</t>
  </si>
  <si>
    <t>Fluxo de caixa, saldos em fluxo de caixa em bancos centrais e outros depósitos à ordem</t>
  </si>
  <si>
    <t>Passivos financeiros destinados a negociação</t>
  </si>
  <si>
    <t xml:space="preserve">   Derivados </t>
  </si>
  <si>
    <t>Ativos financeiros destinados a negociação</t>
  </si>
  <si>
    <t xml:space="preserve">   Derivados</t>
  </si>
  <si>
    <t>Passivos financeiros ao custo amortizado</t>
  </si>
  <si>
    <t xml:space="preserve">   Valores representativos de dívida</t>
  </si>
  <si>
    <t xml:space="preserve">   Depósitos</t>
  </si>
  <si>
    <t xml:space="preserve">      Bancos centrais</t>
  </si>
  <si>
    <t xml:space="preserve">      Instituições de crédito</t>
  </si>
  <si>
    <t xml:space="preserve">      Clientes</t>
  </si>
  <si>
    <t xml:space="preserve">Ativos financeiros não destinados a negociação obrigatoriamente avaliados pelo justo </t>
  </si>
  <si>
    <t xml:space="preserve">   Valores representativos de dívida emitidos</t>
  </si>
  <si>
    <t>valor com alterações nos resultados</t>
  </si>
  <si>
    <t xml:space="preserve">   Outros passivos financeiros</t>
  </si>
  <si>
    <t xml:space="preserve">   Instrumentos de capital próprio</t>
  </si>
  <si>
    <t xml:space="preserve">   Pro memoria: passivos subordinados</t>
  </si>
  <si>
    <t xml:space="preserve">   Empréstimos e adiantamentos</t>
  </si>
  <si>
    <t xml:space="preserve">       Clientes</t>
  </si>
  <si>
    <t>Derivados - Contabilidade de coberturas</t>
  </si>
  <si>
    <t>Passivos abrangidos por contratos de seguro ou de resseguro</t>
  </si>
  <si>
    <t>Ativos financeiros designados pelo justo valor com alterações nos resultados</t>
  </si>
  <si>
    <t>Provisões</t>
  </si>
  <si>
    <t xml:space="preserve">   Pensões e outras obrigações de prestações definidas pós-emprego</t>
  </si>
  <si>
    <t xml:space="preserve">   Questões processuais e litígios fiscais pendentes</t>
  </si>
  <si>
    <t xml:space="preserve">   Compromissos e garantias concedidos</t>
  </si>
  <si>
    <t>Ativos financeiros pelo justo valor com alterações noutro resultado global</t>
  </si>
  <si>
    <t xml:space="preserve">   Restante provisões</t>
  </si>
  <si>
    <t>Passivos por impostos</t>
  </si>
  <si>
    <t>Ativos financeiros ao custo amortizado</t>
  </si>
  <si>
    <t xml:space="preserve">   Passivos por impostos correntes</t>
  </si>
  <si>
    <t xml:space="preserve">   Passivos por impostos diferidos</t>
  </si>
  <si>
    <t xml:space="preserve">       Instituições de crédito</t>
  </si>
  <si>
    <t>Outros passivos</t>
  </si>
  <si>
    <t>Derivados - contabilidade de coberturas</t>
  </si>
  <si>
    <t>TOTAL DO PASSIVO</t>
  </si>
  <si>
    <t xml:space="preserve">Investimentos em empreendimentos conjuntos e associadas </t>
  </si>
  <si>
    <t xml:space="preserve">   Entidades associadas</t>
  </si>
  <si>
    <t>CAPITAL PRÓPRIO</t>
  </si>
  <si>
    <t>Fundos próprios</t>
  </si>
  <si>
    <t>Ativos abrangidos por contratos de seguro ou de resseguro</t>
  </si>
  <si>
    <t xml:space="preserve">   Capital</t>
  </si>
  <si>
    <t xml:space="preserve">      Capital realizado</t>
  </si>
  <si>
    <t>Ativos tangíveis</t>
  </si>
  <si>
    <t xml:space="preserve">   Prémio de emissão</t>
  </si>
  <si>
    <t xml:space="preserve">   Ativos fixos tangíveis</t>
  </si>
  <si>
    <t xml:space="preserve">      De utilização própria</t>
  </si>
  <si>
    <t xml:space="preserve">   Instrumentos de capital próprio emitidos distintos de capital</t>
  </si>
  <si>
    <t xml:space="preserve">      Cedido em locação operacional</t>
  </si>
  <si>
    <t xml:space="preserve">      Outros instrumentos de capital próprio emitidos</t>
  </si>
  <si>
    <t>Investimentos imobiliários</t>
  </si>
  <si>
    <t xml:space="preserve">   Ganhos acumulados</t>
  </si>
  <si>
    <t xml:space="preserve">   Outras reservas</t>
  </si>
  <si>
    <t xml:space="preserve">      Reservas ou perdas acumuladas de investimentos em empreendimentos conjuntos </t>
  </si>
  <si>
    <t>Ativos intangíveis</t>
  </si>
  <si>
    <t xml:space="preserve">      e associadas</t>
  </si>
  <si>
    <r>
      <t xml:space="preserve">   </t>
    </r>
    <r>
      <rPr>
        <i/>
        <sz val="11"/>
        <rFont val="Museo Sans 300"/>
      </rPr>
      <t>Goodwill</t>
    </r>
  </si>
  <si>
    <t xml:space="preserve">      Outras</t>
  </si>
  <si>
    <t xml:space="preserve">   Outros ativos intangíveis</t>
  </si>
  <si>
    <t xml:space="preserve">   Ações próprias</t>
  </si>
  <si>
    <t xml:space="preserve">   Resultado atribuível aos acionistas da empresa que detém o controlo</t>
  </si>
  <si>
    <t>Ativos por impostos</t>
  </si>
  <si>
    <t xml:space="preserve">   Ativos por impostos correntes</t>
  </si>
  <si>
    <t xml:space="preserve">   Dividendo por conta</t>
  </si>
  <si>
    <t xml:space="preserve">   Ativos por impostos diferidos</t>
  </si>
  <si>
    <t>Outro resultado global acumulado</t>
  </si>
  <si>
    <t>Outros ativos</t>
  </si>
  <si>
    <t xml:space="preserve">   Elementos que não serão reclassificados nos resultados</t>
  </si>
  <si>
    <t xml:space="preserve">   Contratos de seguros associados a pensões</t>
  </si>
  <si>
    <t xml:space="preserve">      Ganhos ou perdas atuariais em planos de pensão de prestações </t>
  </si>
  <si>
    <t xml:space="preserve">   Existências</t>
  </si>
  <si>
    <t xml:space="preserve">      definidas</t>
  </si>
  <si>
    <t xml:space="preserve">   Resto de outros ativos</t>
  </si>
  <si>
    <t xml:space="preserve">     Alterações no justo valor dos instrumentos de capital avaliados pelo justo </t>
  </si>
  <si>
    <t xml:space="preserve">     valor com alterações noutro resultado global</t>
  </si>
  <si>
    <t xml:space="preserve">Ativos não correntes e grupos alienáveis de elementos </t>
  </si>
  <si>
    <t xml:space="preserve">   Elementos que podem ser reclassificados nos resultados</t>
  </si>
  <si>
    <t>classificados como disponíveis para venda</t>
  </si>
  <si>
    <t>12.1</t>
  </si>
  <si>
    <t xml:space="preserve">      Conversão de divisas</t>
  </si>
  <si>
    <t xml:space="preserve">      Derivados de cobertura. Reserva de cobertura de fluxos de caixa (parte efetiva)</t>
  </si>
  <si>
    <t xml:space="preserve">      Alterações no justo valor dos instrumentos de dívida avaliados pelo justo </t>
  </si>
  <si>
    <t xml:space="preserve">      valor com alterações noutro resultado global</t>
  </si>
  <si>
    <t xml:space="preserve">      Participação noutras receitas e despesas reconhecidas em investimentos em </t>
  </si>
  <si>
    <t xml:space="preserve">      empreendimentos conjuntos e associadas</t>
  </si>
  <si>
    <t>Interesses minoritários (participações que não controlam)</t>
  </si>
  <si>
    <t xml:space="preserve">   Outro resultado global acumulado</t>
  </si>
  <si>
    <t xml:space="preserve">   Outros elementos</t>
  </si>
  <si>
    <t>TOTAL DOS CAPITAL PRÓPRIO</t>
  </si>
  <si>
    <t>TOTAL DO ATIVO</t>
  </si>
  <si>
    <t>TOTAL DO PASSIVO E DO CAPITAL PRÓPRIO</t>
  </si>
  <si>
    <t>PRO-MEMORIA: EXPOSIÇÕES EXTRAPATRIMONIAIS</t>
  </si>
  <si>
    <t xml:space="preserve">   Compromissos de empréstimo concedidos</t>
  </si>
  <si>
    <t xml:space="preserve">   Garantias financeiras concedidas</t>
  </si>
  <si>
    <t xml:space="preserve">   Outros compromissos assumidos</t>
  </si>
  <si>
    <t>(*) Apresentado única e exclusivamente para fins comparativos. Ver Nota 1.2.</t>
  </si>
  <si>
    <t>As Notas 1 a 54 descritas no Relatório e nos Anexos I a IV adjuntos são parte integrante das contas anuais consolidadas do exercício de 2019.</t>
  </si>
  <si>
    <t>DEMONSTRAÇÕES DE RESULTADOS CONSOLIDADAS CORRESPONDENTES AOS EXERCÍCIOS ANUAIS</t>
  </si>
  <si>
    <t>FINDOS A 31 DE DEZEMBRO DE 2019 E 2018</t>
  </si>
  <si>
    <t xml:space="preserve"> (Milhares de euros)</t>
  </si>
  <si>
    <t>Receitas / (Despesas)</t>
  </si>
  <si>
    <t>Receitas por juros</t>
  </si>
  <si>
    <t xml:space="preserve">   Ativos financeiros pelo justo valor com alterações noutro resultado global</t>
  </si>
  <si>
    <t xml:space="preserve">   Ativos financeiros ao custo amortizado</t>
  </si>
  <si>
    <t xml:space="preserve">   Restantes receitas por juros</t>
  </si>
  <si>
    <t>Despesas por juros</t>
  </si>
  <si>
    <t>MARGEM FINANCEIRA</t>
  </si>
  <si>
    <t>Receitas de dividendos</t>
  </si>
  <si>
    <t>Resultados de entidades avaliadas pelo método da participação</t>
  </si>
  <si>
    <t>Receitas por comissões</t>
  </si>
  <si>
    <t>Despesas com comissões</t>
  </si>
  <si>
    <t>Ganhos ou perdas no desreconhecimento de contas de ativos e passivos financeiros não avaliados pelo justo valor com alterações nos resultados, líquidos.</t>
  </si>
  <si>
    <t xml:space="preserve">    Ativos financeiros ao custo amortizado</t>
  </si>
  <si>
    <t xml:space="preserve">    Restantes ativos e passivos financeiros</t>
  </si>
  <si>
    <t>Ganhos ou perdas por ativos e passivos financeiros disponíveis para negociação, líquidos</t>
  </si>
  <si>
    <t xml:space="preserve">    Outros ganhos ou (-) perdas</t>
  </si>
  <si>
    <t xml:space="preserve">Ganhos ou perdas por ativos financeiros não destinados a negociação obrigatoriamente avaliados pelo justo </t>
  </si>
  <si>
    <t>valor com alterações nos resultados, líquidos</t>
  </si>
  <si>
    <t>Ganhos ou perdas resultantes da contabilidade de cobertura, líquidos</t>
  </si>
  <si>
    <t>Alterações cambiais, líquidas</t>
  </si>
  <si>
    <t>Outras receitas operacionais</t>
  </si>
  <si>
    <t>Outras despesas operacionais</t>
  </si>
  <si>
    <t>Receitas de ativos abrangidos por contratos de seguro ou de resseguro</t>
  </si>
  <si>
    <t>Despesas de passivos abrangidos por contratos de seguro ou de resseguro</t>
  </si>
  <si>
    <t>MARGEM BRUTA</t>
  </si>
  <si>
    <t>Despesas administrativas</t>
  </si>
  <si>
    <t xml:space="preserve">       Custos com o pessoal</t>
  </si>
  <si>
    <t xml:space="preserve">       Outras despesas administrativas</t>
  </si>
  <si>
    <t>Amortização</t>
  </si>
  <si>
    <t>14 e 15</t>
  </si>
  <si>
    <t>Provisões ou reversão de provisões</t>
  </si>
  <si>
    <t>Imparidade ou reversão de imparidade de ativos financeiros não avaliados pelo justo valor com alterações nos resultados</t>
  </si>
  <si>
    <t xml:space="preserve">       Ativos financeiros pelo justo valor com alterações noutro resultado global</t>
  </si>
  <si>
    <t xml:space="preserve">       Ativos financeiros ao custo amortizado</t>
  </si>
  <si>
    <t>RESULTADO OPERACIONAL</t>
  </si>
  <si>
    <t>Imparidade ou reversão da imparidade de investimentos em empreendimentos conjuntos ou associadas</t>
  </si>
  <si>
    <t>Imparidade ou reversão de imparidade de ativos não financeiros</t>
  </si>
  <si>
    <t xml:space="preserve">       Ativos tangíveis</t>
  </si>
  <si>
    <t xml:space="preserve">       Ativos intangíveis</t>
  </si>
  <si>
    <t xml:space="preserve">       Outros</t>
  </si>
  <si>
    <t>Ganhos ou perdas em contas de ativos não financeiros e participações líquidas</t>
  </si>
  <si>
    <r>
      <rPr>
        <b/>
        <i/>
        <sz val="10"/>
        <rFont val="Museo Sans 300"/>
      </rPr>
      <t>Goodwill</t>
    </r>
    <r>
      <rPr>
        <b/>
        <sz val="10"/>
        <rFont val="Museo Sans 300"/>
      </rPr>
      <t xml:space="preserve"> negativo reconhecido nos resultados</t>
    </r>
  </si>
  <si>
    <t>Ganhos ou perdas procedentes de ativos não correntes e grupos alienáveis de elementos classificados como disponíveis para venda não admissíveis como atividades interrompidas</t>
  </si>
  <si>
    <t>GANHOS OU PERDAS ANTES DE IMPOSTOS DAS ATIVIDADES CONTINUADAS</t>
  </si>
  <si>
    <t>Despesas ou receitas por impostos sobre os rendimentos das atividades continuadas</t>
  </si>
  <si>
    <t>GANHOS OU PERDAS DEPOIS DE IMPOSTOS PROCEDENTES DAS ATIVIDADES CONTINUADAS</t>
  </si>
  <si>
    <t>Ganhos ou perdas depois de impostos procedentes de atividades em descontinuação</t>
  </si>
  <si>
    <t>RESULTADO DO EXERCÍCIO</t>
  </si>
  <si>
    <t xml:space="preserve">        Atribuível a interesses minoritários (participações que não controlam)</t>
  </si>
  <si>
    <t xml:space="preserve">        Atribuível aos acionistas da empresa que detém o controlo</t>
  </si>
  <si>
    <t xml:space="preserve">                                                                 (*) Apresentado única e exclusivamente para fins comparativos. Ver Nota 1.2.</t>
  </si>
  <si>
    <t xml:space="preserve">DEMONSTRAÇÕES DE RECEITAS E DESPESAS RECONHECIDAS (CONSOLIDADAS) </t>
  </si>
  <si>
    <t>CORRESPONDENTES AOS EXERCÍCIOS ANUAIS FINDOS</t>
  </si>
  <si>
    <t>EM 31 DE DEZEMBRO DE 2019 E 2018</t>
  </si>
  <si>
    <t>A) RESULTADO DO EXERCÍCIO</t>
  </si>
  <si>
    <t>B) OUTRO RESULTADO GLOBAL</t>
  </si>
  <si>
    <t>1. Elementos que não serão reclassificados nos resultados</t>
  </si>
  <si>
    <t xml:space="preserve">    Ganhos ou (-) perdas atuariais em planos de pensão de prestações definidas</t>
  </si>
  <si>
    <t xml:space="preserve">    Alterações no justo valor dos instrumentos de capital próprio avaliados pelo justo valor com alterações noutro resultado global</t>
  </si>
  <si>
    <t xml:space="preserve">    </t>
  </si>
  <si>
    <t xml:space="preserve">    Imposto sobre o rendimento relativo aos elementos que não serão reclassificados</t>
  </si>
  <si>
    <t>2. Elementos que podem ser reclassificados nos resultados</t>
  </si>
  <si>
    <t xml:space="preserve">    Conversão de divisas</t>
  </si>
  <si>
    <t xml:space="preserve">               Ganhos ou (-) perdas cambiais reconhecidas no capital próprio</t>
  </si>
  <si>
    <t xml:space="preserve">   Coberturas de fluxos de caixa (parte efetiva)</t>
  </si>
  <si>
    <t xml:space="preserve">               Ganhos ou (-) perdas de valor contabilizadas no capital próprio</t>
  </si>
  <si>
    <t xml:space="preserve">  Instrumentos de dívida pelo justo valor com alterações noutro resultado global</t>
  </si>
  <si>
    <t xml:space="preserve">               Transferido para os resultados</t>
  </si>
  <si>
    <t xml:space="preserve">    Participação noutras receitas e despesas reconhecidas em investimentos em
empreendimentos conjuntos e associadas</t>
  </si>
  <si>
    <t xml:space="preserve">   Restantes receitas e despesas reconhecidas</t>
  </si>
  <si>
    <t xml:space="preserve">    Imposto sobre o rendimento relativo aos elementos que podem ser
reclassificados nos resultados</t>
  </si>
  <si>
    <t>C) RESULTADO GLOBAL TOTAL DO EXERCÍCIO</t>
  </si>
  <si>
    <t xml:space="preserve">   Atribuível a interesses minoritários (participações que não controlam)</t>
  </si>
  <si>
    <t>Sábana (Natur Spa)</t>
  </si>
  <si>
    <t xml:space="preserve">   Atribuível aos acionistas da empresa que detém o controlo</t>
  </si>
  <si>
    <t>DEMONSTRAÇÕES DE ALTERAÇÕES NO CAPITAL PRÓPRIO TOTAL CONSOLIDADAS CORRESPONDENTES</t>
  </si>
  <si>
    <t>AOS EXERCÍCIOS FINDOS A 31 DE DEZEMBRO DE 2019 E 2018 (*)</t>
  </si>
  <si>
    <t xml:space="preserve"> </t>
  </si>
  <si>
    <t>Capital</t>
  </si>
  <si>
    <t>Prémio de emissão</t>
  </si>
  <si>
    <t>Instrumentos de capital próprio emitidos distintos de capital</t>
  </si>
  <si>
    <t>Ganhos acumulados</t>
  </si>
  <si>
    <t>Outras reservas</t>
  </si>
  <si>
    <t>(-) Ações próprias</t>
  </si>
  <si>
    <t>Resultado atribuível aos acionistas da empresa que detém o controlo</t>
  </si>
  <si>
    <t>(-) Dividendos por conta</t>
  </si>
  <si>
    <t>Interesses minoritários</t>
  </si>
  <si>
    <t>Total</t>
  </si>
  <si>
    <t>Outros elementos</t>
  </si>
  <si>
    <t>Saldo em 31 de dezembro de 2017</t>
  </si>
  <si>
    <t xml:space="preserve">    Efeitos da correção de erros</t>
  </si>
  <si>
    <t xml:space="preserve">    Efeitos das alterações nas políticas contabilísticas (ver Nota 2.24)</t>
  </si>
  <si>
    <t>Saldo inicial</t>
  </si>
  <si>
    <t>Resultado global total do exercício</t>
  </si>
  <si>
    <t>Outras alterações no capital próprio</t>
  </si>
  <si>
    <t xml:space="preserve">    Emissão de outros instrumentos de capital próprio</t>
  </si>
  <si>
    <t xml:space="preserve">    Transferências entre componentes do capital próprio (ver Nota 1.2)</t>
  </si>
  <si>
    <t xml:space="preserve">    Pagamentos baseados em ações</t>
  </si>
  <si>
    <t xml:space="preserve">    Dividendos (ou remunerações de acionistas)</t>
  </si>
  <si>
    <t xml:space="preserve">    Outros aumentos ou (-) diminuições no capital próprio</t>
  </si>
  <si>
    <t>Saldo em 31 de dezembro de 2018</t>
  </si>
  <si>
    <t xml:space="preserve">    Efeitos das alterações nas políticas contabilísticas</t>
  </si>
  <si>
    <t xml:space="preserve">    Transferências entre componentes do capital próprio</t>
  </si>
  <si>
    <t xml:space="preserve">    Compra de ações próprias</t>
  </si>
  <si>
    <t>Saldo em 31 de dezembro de 2019</t>
  </si>
  <si>
    <t>DEMONSTRAÇÕES DE FLUXOS DE CAIXA CONSOLIDADOS CORRESPONDENTES AOS EXERCÍCIOS ANUAIS FINDOS A 31 DE DEZEMBRO DE 2019 E 2018</t>
  </si>
  <si>
    <t>A) FLUXOS DE CAIXA DAS ATIVIDADES OPERACIONAIS</t>
  </si>
  <si>
    <t>1. Resultado do exercício</t>
  </si>
  <si>
    <t>2. Ajustamentos para obter os fluxos de caixa das atividades operacionais</t>
  </si>
  <si>
    <t xml:space="preserve">    (+) Amortização</t>
  </si>
  <si>
    <t xml:space="preserve">    (+/-) Outros ajustamentos</t>
  </si>
  <si>
    <t>3. Aumento/(diminuição) líquido dos ativos operacionais</t>
  </si>
  <si>
    <t xml:space="preserve">    (+/-) Ativos financeiros destinados a negociação</t>
  </si>
  <si>
    <t xml:space="preserve">    (+/-) Ativos financeiros não destinados a negociação obrigatoriamente avaliados pelo justo valor com alterações nos resultados</t>
  </si>
  <si>
    <t xml:space="preserve">    (+/-) Ativos financeiros designados pelo justo valor com alterações nos resultados</t>
  </si>
  <si>
    <t xml:space="preserve">    (+/-) Ativos financeiros pelo justo valor com alterações noutro resultado global</t>
  </si>
  <si>
    <t xml:space="preserve">    (+/-) Ativos financeiros ao custo amortizado</t>
  </si>
  <si>
    <t xml:space="preserve">    (+/-) Outros ativos operacionais</t>
  </si>
  <si>
    <t>4. Aumento/(diminuição) líquido do passivo operacional</t>
  </si>
  <si>
    <t xml:space="preserve">    (+/-) Passivos financeiros destinados a negociação</t>
  </si>
  <si>
    <t xml:space="preserve">    (+/-) Passivos financeiros designados pelo justo valor com alterações nos resultados</t>
  </si>
  <si>
    <t xml:space="preserve">    (+/-) Passivos financeiros ao custo amortizado</t>
  </si>
  <si>
    <t xml:space="preserve">    (+/-) Outros passivos operacionais</t>
  </si>
  <si>
    <t>5. (Pagamentos)/recebimentos de imposto sobre o rendimento</t>
  </si>
  <si>
    <t>B) FLUXOS DE CAIXA DAS ATIVIDADES DE INVESTIMENTO</t>
  </si>
  <si>
    <t>1. Pagamentos:</t>
  </si>
  <si>
    <t xml:space="preserve">    (-) Ativos tangíveis</t>
  </si>
  <si>
    <t xml:space="preserve">    (-) Ativos intangíveis</t>
  </si>
  <si>
    <t xml:space="preserve">    (-) Investimentos em empreendimentos conjuntos e associadas</t>
  </si>
  <si>
    <t xml:space="preserve">    (-) Entidades dependentes e outras unidades de negócio</t>
  </si>
  <si>
    <t xml:space="preserve">    (-) Ativos não correntes e passivos classificados como disponíveis para venda</t>
  </si>
  <si>
    <t xml:space="preserve">    (-) Outros pagamentos relacionados com atividades de investimento</t>
  </si>
  <si>
    <t>2. Recebimentos:</t>
  </si>
  <si>
    <t xml:space="preserve">   (+) Ativos tangíveis</t>
  </si>
  <si>
    <t xml:space="preserve">   (+) Ativos intangíveis</t>
  </si>
  <si>
    <t xml:space="preserve">   (+) Investimentos em empreendimentos conjuntos e associadas</t>
  </si>
  <si>
    <t xml:space="preserve">   (+) Entidades dependentes e outras unidades de negócio</t>
  </si>
  <si>
    <t xml:space="preserve">   (+) Ativos não correntes e passivos classificados como disponíveis para venda</t>
  </si>
  <si>
    <t xml:space="preserve">   (+) Outros recebimentos relacionados com atividades de investimento</t>
  </si>
  <si>
    <t>C) FLUXOS DE CAIXA DAS ATIVIDADES DE FINANCIAMENTO</t>
  </si>
  <si>
    <t xml:space="preserve">    (-) Dividendos</t>
  </si>
  <si>
    <t xml:space="preserve">    (-) Passivos subordinados</t>
  </si>
  <si>
    <t xml:space="preserve">    (-) Amortização de instrumentos de capital próprio</t>
  </si>
  <si>
    <t xml:space="preserve">    (-) Aquisição de instrumentos de capital próprio</t>
  </si>
  <si>
    <t xml:space="preserve">    (-) Outros pagamentos relacionados com atividades de financiamento</t>
  </si>
  <si>
    <t xml:space="preserve">    (+) Passivos subordinados</t>
  </si>
  <si>
    <t xml:space="preserve">    (+) Emissão de instrumentos de capital próprio</t>
  </si>
  <si>
    <t xml:space="preserve">    (+) Alienação de instrumentos de capital próprio</t>
  </si>
  <si>
    <t xml:space="preserve">    (+) Outros recebimentos relacionados com atividades de financiamento</t>
  </si>
  <si>
    <t>D) IMPACTO DAS ALTERAÇÕES DAS TAXAS DE CÂMBIO</t>
  </si>
  <si>
    <t>E) AUMENTO/(DIMINUIÇÃO) LÍQUIDO EM CAIXA E EQUIVALENTES DE CAIXA (A + B + C + D)</t>
  </si>
  <si>
    <t>F) CAIXA E EQUIVALENTES DE CAIXA NO INÍCIO DO PERÍODO</t>
  </si>
  <si>
    <t>G) CAIXA E EQUIVALENTES DE CAIXA NO FINAL DO PERÍODO (E + F)</t>
  </si>
  <si>
    <t>COMPONENTES DE CAIXA E EQUIVALENTES DE CAIXA NO FINAL DO PERÍODO</t>
  </si>
  <si>
    <t>(+) Fluxo de caixa</t>
  </si>
  <si>
    <t>(+) Saldos em equivalentes de caixa em bancos centrais</t>
  </si>
  <si>
    <t>(+) Outros ativos financeiros</t>
  </si>
  <si>
    <t>(-) Menos: descobertos bancários reembolsáveis à vista</t>
  </si>
  <si>
    <t>TOTAL DE CAIXA E EQUIVALENTES DE CAIXA NO FINAL DO PERÍODO</t>
  </si>
  <si>
    <t xml:space="preserve">    As Notas 1 a 54 descritas no Relatório e nos Anexos I a IV adjuntos são parte integrante das contas anuais consolidadas do exercício de 2019.</t>
  </si>
  <si>
    <t>31.12.2013 (*)</t>
  </si>
  <si>
    <t>ENTIDAD: ABANCA CORPORACIÓN BANCARIA, S.A.</t>
  </si>
  <si>
    <t>A C T I V O</t>
  </si>
  <si>
    <t>BCP</t>
  </si>
  <si>
    <t>FINREP</t>
  </si>
  <si>
    <t>DIFERENCIA</t>
  </si>
  <si>
    <t>1.</t>
  </si>
  <si>
    <t xml:space="preserve">CAJA Y DEPÓSITOS EN BANCOS CENTRALES </t>
  </si>
  <si>
    <t>2.</t>
  </si>
  <si>
    <t xml:space="preserve">CARTERA DE NEGOCIACIÓN </t>
  </si>
  <si>
    <t xml:space="preserve">Pro-memoria: Prestados o en garantía </t>
  </si>
  <si>
    <t>4.</t>
  </si>
  <si>
    <t xml:space="preserve">ACTIVOS FINANCIEROS DISPONIBLES PARA LA VENTA </t>
  </si>
  <si>
    <t>Pro-memoria: Prestados o en garantía</t>
  </si>
  <si>
    <t>5.</t>
  </si>
  <si>
    <t xml:space="preserve">INVERSIONES CREDITICIAS </t>
  </si>
  <si>
    <t>Se traspasan depósitos al A1</t>
  </si>
  <si>
    <t>8.</t>
  </si>
  <si>
    <t>DERIVADOS DE COBERTURA</t>
  </si>
  <si>
    <t>9.</t>
  </si>
  <si>
    <t>ACTIVOS NO CORRIENTES EN VENTA</t>
  </si>
  <si>
    <t>10.</t>
  </si>
  <si>
    <t>PARTICIPACIONES</t>
  </si>
  <si>
    <t>10.1.</t>
  </si>
  <si>
    <t>Entidades asociadas</t>
  </si>
  <si>
    <t>11.</t>
  </si>
  <si>
    <t>CONTRATOS DE SEGUROS VINCULADOS A PENSIONES</t>
  </si>
  <si>
    <t>Se mapea en otros activos</t>
  </si>
  <si>
    <t xml:space="preserve">12. </t>
  </si>
  <si>
    <t>ACTIVOS POR REASEGUROS</t>
  </si>
  <si>
    <t>13.</t>
  </si>
  <si>
    <t>ACTIVO MATERIAL</t>
  </si>
  <si>
    <t>13.1.</t>
  </si>
  <si>
    <t>Inmovilizado material</t>
  </si>
  <si>
    <t>13.1.1.</t>
  </si>
  <si>
    <t>De uso propio</t>
  </si>
  <si>
    <t>13.2.</t>
  </si>
  <si>
    <t>Inversiones inmobiliarias</t>
  </si>
  <si>
    <t>14.</t>
  </si>
  <si>
    <t>ACTIVO INTANGIBLE</t>
  </si>
  <si>
    <t>14.1.</t>
  </si>
  <si>
    <t>Fondo de comercio</t>
  </si>
  <si>
    <t>14.2.</t>
  </si>
  <si>
    <t>Otro activo intangible</t>
  </si>
  <si>
    <t>15.</t>
  </si>
  <si>
    <t>ACTIVOS FISCALES</t>
  </si>
  <si>
    <t>15.1.</t>
  </si>
  <si>
    <t>Corrientes</t>
  </si>
  <si>
    <t>15.2.</t>
  </si>
  <si>
    <t>Diferidos</t>
  </si>
  <si>
    <t>16.</t>
  </si>
  <si>
    <t>RESTO DE ACTIVOS</t>
  </si>
  <si>
    <t>16.1.</t>
  </si>
  <si>
    <t>Existencias</t>
  </si>
  <si>
    <t>16.2.</t>
  </si>
  <si>
    <t xml:space="preserve">Otros </t>
  </si>
  <si>
    <t>TOTAL ACTIVO</t>
  </si>
  <si>
    <t xml:space="preserve">1. </t>
  </si>
  <si>
    <t>CARTERA DE NEGOCIACIÓN</t>
  </si>
  <si>
    <t>3.</t>
  </si>
  <si>
    <t>PASIVOS FINANCIEROS A COSTE AMORTIZADO</t>
  </si>
  <si>
    <t>3.5.</t>
  </si>
  <si>
    <t>Pasivos subordinados</t>
  </si>
  <si>
    <t>7.</t>
  </si>
  <si>
    <t>PASIVOS POR CONTRATOS DE SEGUROS</t>
  </si>
  <si>
    <t>PROVISIONES</t>
  </si>
  <si>
    <t>8.1.</t>
  </si>
  <si>
    <t>Fondo para pensiones y obligaciones similares</t>
  </si>
  <si>
    <t>8.2.</t>
  </si>
  <si>
    <r>
      <t>Provisiones para impuestos</t>
    </r>
    <r>
      <rPr>
        <sz val="8"/>
        <color indexed="10"/>
        <rFont val="Arial"/>
        <family val="2"/>
      </rPr>
      <t xml:space="preserve"> y otras contingencias legales</t>
    </r>
  </si>
  <si>
    <t>8.3.</t>
  </si>
  <si>
    <t>Provisiones para riesgos y compromisos contingentes</t>
  </si>
  <si>
    <t>8.4.</t>
  </si>
  <si>
    <t>Otras provisiones</t>
  </si>
  <si>
    <t>PASIVOS FISCALES</t>
  </si>
  <si>
    <t>9.1.</t>
  </si>
  <si>
    <t>9.2.</t>
  </si>
  <si>
    <t>RESTO DE PASIVOS</t>
  </si>
  <si>
    <t>TOTAL PASIVO</t>
  </si>
  <si>
    <t xml:space="preserve">FONDOS PROPIOS </t>
  </si>
  <si>
    <t>1.1.</t>
  </si>
  <si>
    <t>Capital/Fondo de dotación (a)</t>
  </si>
  <si>
    <t>1.1.1.</t>
  </si>
  <si>
    <t>Escriturado</t>
  </si>
  <si>
    <t>1.2.</t>
  </si>
  <si>
    <t>Prima de emisión</t>
  </si>
  <si>
    <t>1.3.</t>
  </si>
  <si>
    <t xml:space="preserve">Reservas </t>
  </si>
  <si>
    <t>Ahora se divide en dos líneas distintas</t>
  </si>
  <si>
    <t>1.3.1.</t>
  </si>
  <si>
    <t>Reservas (pérdidas) acumuladas</t>
  </si>
  <si>
    <t>1.3.2.</t>
  </si>
  <si>
    <t>Reservas (pérdidas) de entidades valoradas por el método de la participación</t>
  </si>
  <si>
    <t>1.5.</t>
  </si>
  <si>
    <t>Menos: Valores propios</t>
  </si>
  <si>
    <t>1.6.</t>
  </si>
  <si>
    <t>Resultado del ejercicio atribuido a la entidad dominante</t>
  </si>
  <si>
    <t>1.7.</t>
  </si>
  <si>
    <t>Menos: Dividendos y retribuciones</t>
  </si>
  <si>
    <t>AJUSTES POR VALORACIÓN</t>
  </si>
  <si>
    <t>2.1.</t>
  </si>
  <si>
    <t>Activos financieros disponibles para la venta</t>
  </si>
  <si>
    <t>2.2.</t>
  </si>
  <si>
    <t>Coberturas de los flujos de efectivo</t>
  </si>
  <si>
    <t>2.4.</t>
  </si>
  <si>
    <t>Diferencias de cambio</t>
  </si>
  <si>
    <t>2.6.</t>
  </si>
  <si>
    <t>Entidades valoradas por el método de la participación</t>
  </si>
  <si>
    <t>2.7.</t>
  </si>
  <si>
    <t>Resto de ajustes por valoración</t>
  </si>
  <si>
    <t>INTERESES MINORITARIOS</t>
  </si>
  <si>
    <t>3.1.</t>
  </si>
  <si>
    <t>Ajustes por valoración</t>
  </si>
  <si>
    <t>3.2.</t>
  </si>
  <si>
    <t>Resto</t>
  </si>
  <si>
    <t>TOTAL PATRIMONIO NETO</t>
  </si>
  <si>
    <t>TOTAL PASIVO Y PATRIMONIO NETO</t>
  </si>
  <si>
    <t>RIESGOS CONTINGENTES</t>
  </si>
  <si>
    <t>Cambia la clasificación entre las partidas pero el total es el mismo</t>
  </si>
  <si>
    <t>COMPROMISOS CONTINGENTES</t>
  </si>
  <si>
    <t xml:space="preserve">   (+) Inversiones mantenidas hasta el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</si>
</sst>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.00\ _€_-;\-* #,##0.00\ _€_-;_-* &quot;-&quot;??\ _€_-;_-@_-"/>
    <numFmt numFmtId="165" formatCode="#,###_);\(#,###\)"/>
    <numFmt numFmtId="166" formatCode="#,##0;\(#,##0\)"/>
    <numFmt numFmtId="167" formatCode="#,###_);\(#,###\);\-"/>
    <numFmt numFmtId="168" formatCode="#,##0;\(#,##0\);&quot;-&quot;"/>
    <numFmt numFmtId="169" formatCode="#,##0\ ;\(#,##0\)\ ;\-"/>
    <numFmt numFmtId="170" formatCode="#,##0\ ;\(#,##0\)\ ;\ \-"/>
    <numFmt numFmtId="171" formatCode="#,##0\ ;\(#,##0\);\ \-"/>
    <numFmt numFmtId="172" formatCode="#,###;\(#,###\);\-"/>
    <numFmt numFmtId="173" formatCode="#,##0;[Red]\-#,##0;&quot;&quot;"/>
    <numFmt numFmtId="174" formatCode="&quot;Correspondiente al&quot;\ d&quot; de&quot;\ mmmm&quot; de &quot;yyyy"/>
    <numFmt numFmtId="175" formatCode="yyyy\ mm"/>
    <numFmt numFmtId="176" formatCode="yyyy\ \ mm\ "/>
    <numFmt numFmtId="177" formatCode="0000"/>
    <numFmt numFmtId="178" formatCode="@*."/>
    <numFmt numFmtId="179" formatCode="#,##0_ ;[Red]\-#,##0\ "/>
    <numFmt numFmtId="180" formatCode="#,##0.0000\ ;\(#,##0.0000\)\ ;\-"/>
    <numFmt numFmtId="181" formatCode="_(* #,##0.00_);_(* \(#,##0.00\);_(* &quot;-&quot;??_);_(@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 Antiqua"/>
      <family val="1"/>
    </font>
    <font>
      <sz val="11"/>
      <color theme="1"/>
      <name val="Calibri"/>
      <family val="2"/>
      <scheme val="minor"/>
    </font>
    <font>
      <sz val="10"/>
      <name val="Museo Sans 300"/>
    </font>
    <font>
      <b/>
      <sz val="14"/>
      <name val="Museo Sans 300"/>
    </font>
    <font>
      <b/>
      <sz val="10"/>
      <name val="Museo Sans 300"/>
    </font>
    <font>
      <b/>
      <u/>
      <sz val="12"/>
      <name val="Museo Sans 300"/>
    </font>
    <font>
      <sz val="9"/>
      <name val="Museo Sans 300"/>
    </font>
    <font>
      <i/>
      <sz val="10"/>
      <name val="Museo Sans 300"/>
    </font>
    <font>
      <sz val="8"/>
      <name val="Museo Sans 300"/>
    </font>
    <font>
      <b/>
      <sz val="9"/>
      <name val="Museo Sans 300"/>
    </font>
    <font>
      <b/>
      <sz val="12"/>
      <name val="Museo Sans 300"/>
    </font>
    <font>
      <b/>
      <sz val="10"/>
      <color theme="4"/>
      <name val="Museo Sans 300"/>
    </font>
    <font>
      <sz val="10"/>
      <color theme="4"/>
      <name val="Museo Sans 300"/>
    </font>
    <font>
      <b/>
      <u/>
      <sz val="11"/>
      <name val="Museo Sans 300"/>
    </font>
    <font>
      <sz val="10"/>
      <color rgb="FF000000"/>
      <name val="Museo Sans 300"/>
    </font>
    <font>
      <sz val="9"/>
      <color theme="4"/>
      <name val="Museo Sans 300"/>
    </font>
    <font>
      <b/>
      <sz val="10"/>
      <color theme="0"/>
      <name val="Museo Sans 300"/>
    </font>
    <font>
      <b/>
      <sz val="14"/>
      <color indexed="8"/>
      <name val="Museo Sans 300"/>
    </font>
    <font>
      <sz val="10"/>
      <color indexed="8"/>
      <name val="Museo Sans 300"/>
    </font>
    <font>
      <b/>
      <u/>
      <sz val="12"/>
      <color indexed="8"/>
      <name val="Museo Sans 300"/>
    </font>
    <font>
      <b/>
      <sz val="10"/>
      <color indexed="8"/>
      <name val="Museo Sans 300"/>
    </font>
    <font>
      <b/>
      <sz val="9"/>
      <color theme="0"/>
      <name val="Museo Sans 300"/>
    </font>
    <font>
      <sz val="10"/>
      <color theme="0"/>
      <name val="Museo Sans 300"/>
    </font>
    <font>
      <sz val="11"/>
      <name val="Museo Sans 300"/>
    </font>
    <font>
      <sz val="8"/>
      <name val="Arial"/>
      <family val="2"/>
    </font>
    <font>
      <sz val="10"/>
      <name val="Courier"/>
      <family val="3"/>
    </font>
    <font>
      <b/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8"/>
      <color indexed="54"/>
      <name val="Microsoft Sans Serif"/>
      <family val="2"/>
    </font>
    <font>
      <b/>
      <sz val="11"/>
      <name val="Museo Sans 300"/>
    </font>
    <font>
      <sz val="11"/>
      <color theme="1"/>
      <name val="Museo Sans 300"/>
    </font>
    <font>
      <i/>
      <sz val="11"/>
      <name val="Museo Sans 300"/>
    </font>
    <font>
      <strike/>
      <sz val="11"/>
      <name val="Museo Sans 300"/>
    </font>
    <font>
      <b/>
      <strike/>
      <sz val="11"/>
      <name val="Museo Sans 300"/>
    </font>
    <font>
      <sz val="9"/>
      <name val="Arial"/>
      <family val="2"/>
    </font>
    <font>
      <sz val="8"/>
      <color indexed="8"/>
      <name val="Microsoft Sans Serif"/>
      <family val="2"/>
    </font>
    <font>
      <sz val="11"/>
      <name val="Calibri"/>
      <family val="2"/>
    </font>
    <font>
      <sz val="10"/>
      <name val="Arial"/>
      <family val="2"/>
    </font>
    <font>
      <b/>
      <i/>
      <sz val="10"/>
      <name val="Museo Sans 300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D8D8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8" fillId="0" borderId="0"/>
    <xf numFmtId="0" fontId="28" fillId="0" borderId="0"/>
    <xf numFmtId="3" fontId="38" fillId="0" borderId="53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45" fillId="6" borderId="53"/>
    <xf numFmtId="0" fontId="46" fillId="0" borderId="0"/>
    <xf numFmtId="0" fontId="1" fillId="0" borderId="0"/>
    <xf numFmtId="0" fontId="28" fillId="0" borderId="0"/>
    <xf numFmtId="0" fontId="47" fillId="0" borderId="0"/>
    <xf numFmtId="0" fontId="38" fillId="0" borderId="53"/>
  </cellStyleXfs>
  <cellXfs count="508">
    <xf numFmtId="0" fontId="0" fillId="0" borderId="0" xfId="0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2" xfId="2" applyFont="1" applyFill="1" applyBorder="1"/>
    <xf numFmtId="0" fontId="5" fillId="0" borderId="1" xfId="2" applyFont="1" applyFill="1" applyBorder="1"/>
    <xf numFmtId="0" fontId="5" fillId="0" borderId="0" xfId="2" applyFont="1" applyFill="1" applyBorder="1"/>
    <xf numFmtId="0" fontId="5" fillId="0" borderId="12" xfId="2" applyFont="1" applyFill="1" applyBorder="1"/>
    <xf numFmtId="3" fontId="5" fillId="0" borderId="0" xfId="2" applyNumberFormat="1" applyFont="1" applyFill="1" applyBorder="1"/>
    <xf numFmtId="0" fontId="9" fillId="0" borderId="0" xfId="2" applyFont="1" applyFill="1" applyBorder="1"/>
    <xf numFmtId="3" fontId="7" fillId="0" borderId="12" xfId="2" applyNumberFormat="1" applyFont="1" applyFill="1" applyBorder="1" applyAlignment="1">
      <alignment horizontal="center"/>
    </xf>
    <xf numFmtId="0" fontId="5" fillId="0" borderId="11" xfId="2" applyFont="1" applyFill="1" applyBorder="1"/>
    <xf numFmtId="3" fontId="5" fillId="0" borderId="0" xfId="2" applyNumberFormat="1" applyFont="1" applyFill="1"/>
    <xf numFmtId="0" fontId="6" fillId="0" borderId="0" xfId="2" applyFont="1" applyFill="1" applyAlignment="1"/>
    <xf numFmtId="0" fontId="5" fillId="0" borderId="0" xfId="5" applyFont="1" applyFill="1"/>
    <xf numFmtId="0" fontId="13" fillId="0" borderId="0" xfId="4" applyFont="1" applyFill="1" applyAlignment="1">
      <alignment horizontal="centerContinuous"/>
    </xf>
    <xf numFmtId="0" fontId="14" fillId="0" borderId="0" xfId="4" applyFont="1" applyFill="1" applyAlignment="1">
      <alignment horizontal="center"/>
    </xf>
    <xf numFmtId="0" fontId="15" fillId="0" borderId="0" xfId="4" applyFont="1" applyFill="1" applyAlignment="1">
      <alignment horizontal="centerContinuous"/>
    </xf>
    <xf numFmtId="0" fontId="5" fillId="0" borderId="0" xfId="4" applyFont="1" applyFill="1" applyAlignment="1">
      <alignment horizontal="centerContinuous"/>
    </xf>
    <xf numFmtId="0" fontId="16" fillId="0" borderId="0" xfId="2" applyFont="1" applyFill="1" applyAlignment="1"/>
    <xf numFmtId="0" fontId="5" fillId="0" borderId="0" xfId="2" applyFont="1" applyFill="1" applyAlignment="1"/>
    <xf numFmtId="0" fontId="5" fillId="0" borderId="1" xfId="4" applyFont="1" applyFill="1" applyBorder="1"/>
    <xf numFmtId="0" fontId="7" fillId="0" borderId="12" xfId="4" applyFont="1" applyFill="1" applyBorder="1" applyAlignment="1">
      <alignment horizontal="center"/>
    </xf>
    <xf numFmtId="169" fontId="5" fillId="0" borderId="10" xfId="4" applyNumberFormat="1" applyFont="1" applyFill="1" applyBorder="1" applyAlignment="1">
      <alignment horizontal="right"/>
    </xf>
    <xf numFmtId="169" fontId="5" fillId="0" borderId="32" xfId="4" applyNumberFormat="1" applyFont="1" applyFill="1" applyBorder="1" applyAlignment="1">
      <alignment horizontal="right"/>
    </xf>
    <xf numFmtId="167" fontId="7" fillId="0" borderId="1" xfId="4" applyNumberFormat="1" applyFont="1" applyFill="1" applyBorder="1"/>
    <xf numFmtId="169" fontId="5" fillId="0" borderId="18" xfId="4" applyNumberFormat="1" applyFont="1" applyFill="1" applyBorder="1" applyAlignment="1">
      <alignment horizontal="right"/>
    </xf>
    <xf numFmtId="167" fontId="5" fillId="0" borderId="1" xfId="4" applyNumberFormat="1" applyFont="1" applyFill="1" applyBorder="1"/>
    <xf numFmtId="0" fontId="7" fillId="0" borderId="6" xfId="4" applyFont="1" applyFill="1" applyBorder="1" applyAlignment="1">
      <alignment horizontal="center"/>
    </xf>
    <xf numFmtId="171" fontId="7" fillId="0" borderId="8" xfId="4" applyNumberFormat="1" applyFont="1" applyFill="1" applyBorder="1" applyAlignment="1">
      <alignment horizontal="right"/>
    </xf>
    <xf numFmtId="0" fontId="5" fillId="0" borderId="0" xfId="5" applyFont="1" applyFill="1" applyBorder="1"/>
    <xf numFmtId="169" fontId="5" fillId="0" borderId="0" xfId="5" applyNumberFormat="1" applyFont="1" applyFill="1"/>
    <xf numFmtId="0" fontId="7" fillId="0" borderId="12" xfId="4" applyFont="1" applyFill="1" applyBorder="1" applyAlignment="1">
      <alignment horizontal="center" wrapText="1"/>
    </xf>
    <xf numFmtId="167" fontId="5" fillId="0" borderId="1" xfId="4" applyNumberFormat="1" applyFont="1" applyFill="1" applyBorder="1" applyAlignment="1">
      <alignment horizontal="right"/>
    </xf>
    <xf numFmtId="169" fontId="7" fillId="0" borderId="8" xfId="4" applyNumberFormat="1" applyFont="1" applyFill="1" applyBorder="1" applyAlignment="1">
      <alignment horizontal="right"/>
    </xf>
    <xf numFmtId="167" fontId="7" fillId="0" borderId="1" xfId="4" applyNumberFormat="1" applyFont="1" applyFill="1" applyBorder="1" applyAlignment="1">
      <alignment horizontal="center"/>
    </xf>
    <xf numFmtId="167" fontId="5" fillId="0" borderId="1" xfId="4" applyNumberFormat="1" applyFont="1" applyFill="1" applyBorder="1" applyAlignment="1">
      <alignment horizontal="center"/>
    </xf>
    <xf numFmtId="167" fontId="7" fillId="0" borderId="1" xfId="4" applyNumberFormat="1" applyFont="1" applyFill="1" applyBorder="1" applyAlignment="1">
      <alignment horizontal="right"/>
    </xf>
    <xf numFmtId="169" fontId="7" fillId="0" borderId="8" xfId="4" applyNumberFormat="1" applyFont="1" applyFill="1" applyBorder="1" applyAlignment="1"/>
    <xf numFmtId="169" fontId="7" fillId="0" borderId="9" xfId="4" applyNumberFormat="1" applyFont="1" applyFill="1" applyBorder="1" applyAlignment="1"/>
    <xf numFmtId="3" fontId="5" fillId="0" borderId="0" xfId="5" applyNumberFormat="1" applyFont="1" applyFill="1" applyBorder="1"/>
    <xf numFmtId="0" fontId="7" fillId="0" borderId="0" xfId="4" applyFont="1" applyFill="1" applyBorder="1" applyAlignment="1">
      <alignment horizontal="center"/>
    </xf>
    <xf numFmtId="167" fontId="7" fillId="0" borderId="0" xfId="4" applyNumberFormat="1" applyFont="1" applyFill="1" applyBorder="1"/>
    <xf numFmtId="0" fontId="9" fillId="0" borderId="0" xfId="5" applyFont="1" applyFill="1"/>
    <xf numFmtId="0" fontId="18" fillId="0" borderId="0" xfId="5" applyFont="1" applyFill="1"/>
    <xf numFmtId="0" fontId="15" fillId="0" borderId="0" xfId="5" applyFont="1" applyFill="1"/>
    <xf numFmtId="0" fontId="6" fillId="0" borderId="0" xfId="2" applyFont="1" applyFill="1" applyBorder="1" applyAlignment="1"/>
    <xf numFmtId="0" fontId="16" fillId="0" borderId="0" xfId="2" applyFont="1" applyFill="1" applyBorder="1" applyAlignment="1"/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5" fillId="0" borderId="22" xfId="2" applyFont="1" applyFill="1" applyBorder="1"/>
    <xf numFmtId="0" fontId="5" fillId="0" borderId="19" xfId="2" applyFont="1" applyFill="1" applyBorder="1"/>
    <xf numFmtId="169" fontId="5" fillId="0" borderId="12" xfId="4" applyNumberFormat="1" applyFont="1" applyFill="1" applyBorder="1" applyAlignment="1">
      <alignment horizontal="right"/>
    </xf>
    <xf numFmtId="165" fontId="5" fillId="0" borderId="0" xfId="4" applyNumberFormat="1" applyFont="1" applyFill="1" applyBorder="1"/>
    <xf numFmtId="169" fontId="7" fillId="0" borderId="12" xfId="4" applyNumberFormat="1" applyFont="1" applyFill="1" applyBorder="1" applyAlignment="1">
      <alignment horizontal="right"/>
    </xf>
    <xf numFmtId="169" fontId="7" fillId="0" borderId="18" xfId="4" applyNumberFormat="1" applyFont="1" applyFill="1" applyBorder="1" applyAlignment="1">
      <alignment horizontal="right"/>
    </xf>
    <xf numFmtId="168" fontId="5" fillId="0" borderId="0" xfId="2" applyNumberFormat="1" applyFont="1" applyFill="1" applyBorder="1"/>
    <xf numFmtId="0" fontId="5" fillId="0" borderId="0" xfId="2" applyFont="1" applyFill="1" applyBorder="1" applyAlignment="1">
      <alignment horizontal="right"/>
    </xf>
    <xf numFmtId="165" fontId="5" fillId="0" borderId="0" xfId="2" applyNumberFormat="1" applyFont="1" applyFill="1"/>
    <xf numFmtId="168" fontId="5" fillId="0" borderId="0" xfId="2" applyNumberFormat="1" applyFont="1" applyFill="1"/>
    <xf numFmtId="165" fontId="5" fillId="0" borderId="0" xfId="2" applyNumberFormat="1" applyFont="1" applyFill="1" applyBorder="1"/>
    <xf numFmtId="0" fontId="7" fillId="0" borderId="20" xfId="2" applyFont="1" applyFill="1" applyBorder="1" applyAlignment="1">
      <alignment horizontal="center"/>
    </xf>
    <xf numFmtId="169" fontId="5" fillId="0" borderId="33" xfId="4" applyNumberFormat="1" applyFont="1" applyFill="1" applyBorder="1" applyAlignment="1">
      <alignment horizontal="right"/>
    </xf>
    <xf numFmtId="165" fontId="7" fillId="0" borderId="0" xfId="4" applyNumberFormat="1" applyFont="1" applyFill="1" applyBorder="1"/>
    <xf numFmtId="165" fontId="11" fillId="0" borderId="0" xfId="4" applyNumberFormat="1" applyFont="1" applyFill="1" applyBorder="1"/>
    <xf numFmtId="0" fontId="9" fillId="0" borderId="0" xfId="0" applyFont="1"/>
    <xf numFmtId="0" fontId="9" fillId="0" borderId="0" xfId="2" applyFont="1" applyFill="1" applyAlignment="1"/>
    <xf numFmtId="0" fontId="9" fillId="0" borderId="0" xfId="2" applyFont="1" applyFill="1" applyBorder="1" applyAlignment="1"/>
    <xf numFmtId="168" fontId="9" fillId="0" borderId="0" xfId="2" applyNumberFormat="1" applyFont="1" applyFill="1" applyAlignment="1"/>
    <xf numFmtId="0" fontId="5" fillId="0" borderId="0" xfId="5" applyNumberFormat="1" applyFont="1" applyFill="1" applyBorder="1"/>
    <xf numFmtId="0" fontId="6" fillId="0" borderId="0" xfId="0" applyFont="1" applyFill="1" applyAlignment="1"/>
    <xf numFmtId="0" fontId="5" fillId="0" borderId="0" xfId="5" applyNumberFormat="1" applyFont="1" applyFill="1"/>
    <xf numFmtId="0" fontId="5" fillId="0" borderId="0" xfId="0" applyFont="1" applyFill="1"/>
    <xf numFmtId="0" fontId="7" fillId="0" borderId="0" xfId="0" applyFont="1" applyFill="1" applyAlignment="1">
      <alignment horizontal="centerContinuous"/>
    </xf>
    <xf numFmtId="0" fontId="16" fillId="0" borderId="0" xfId="0" applyFont="1" applyFill="1" applyAlignment="1">
      <alignment vertical="center" wrapText="1"/>
    </xf>
    <xf numFmtId="0" fontId="5" fillId="0" borderId="0" xfId="0" applyFont="1" applyFill="1" applyAlignment="1"/>
    <xf numFmtId="172" fontId="7" fillId="0" borderId="6" xfId="2" applyNumberFormat="1" applyFont="1" applyFill="1" applyBorder="1"/>
    <xf numFmtId="166" fontId="12" fillId="0" borderId="0" xfId="2" applyNumberFormat="1" applyFont="1" applyFill="1" applyBorder="1"/>
    <xf numFmtId="166" fontId="5" fillId="0" borderId="0" xfId="5" applyNumberFormat="1" applyFont="1" applyFill="1"/>
    <xf numFmtId="168" fontId="5" fillId="0" borderId="0" xfId="5" applyNumberFormat="1" applyFont="1" applyFill="1"/>
    <xf numFmtId="172" fontId="7" fillId="0" borderId="12" xfId="2" applyNumberFormat="1" applyFont="1" applyFill="1" applyBorder="1"/>
    <xf numFmtId="166" fontId="9" fillId="0" borderId="0" xfId="2" applyNumberFormat="1" applyFont="1" applyFill="1" applyBorder="1"/>
    <xf numFmtId="172" fontId="5" fillId="0" borderId="12" xfId="2" applyNumberFormat="1" applyFont="1" applyFill="1" applyBorder="1"/>
    <xf numFmtId="166" fontId="9" fillId="0" borderId="0" xfId="2" applyNumberFormat="1" applyFont="1" applyFill="1" applyBorder="1" applyAlignment="1">
      <alignment horizontal="right"/>
    </xf>
    <xf numFmtId="166" fontId="9" fillId="0" borderId="0" xfId="2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justify" wrapText="1"/>
    </xf>
    <xf numFmtId="0" fontId="9" fillId="2" borderId="26" xfId="2" applyFont="1" applyFill="1" applyBorder="1"/>
    <xf numFmtId="166" fontId="12" fillId="0" borderId="0" xfId="2" applyNumberFormat="1" applyFont="1" applyFill="1" applyBorder="1" applyAlignment="1">
      <alignment horizontal="right"/>
    </xf>
    <xf numFmtId="172" fontId="7" fillId="0" borderId="6" xfId="2" applyNumberFormat="1" applyFont="1" applyFill="1" applyBorder="1" applyAlignment="1">
      <alignment horizontal="right"/>
    </xf>
    <xf numFmtId="166" fontId="9" fillId="0" borderId="0" xfId="2" quotePrefix="1" applyNumberFormat="1" applyFont="1" applyFill="1" applyBorder="1" applyAlignment="1">
      <alignment horizontal="right"/>
    </xf>
    <xf numFmtId="172" fontId="5" fillId="0" borderId="33" xfId="2" applyNumberFormat="1" applyFont="1" applyFill="1" applyBorder="1"/>
    <xf numFmtId="172" fontId="5" fillId="0" borderId="13" xfId="2" applyNumberFormat="1" applyFont="1" applyFill="1" applyBorder="1"/>
    <xf numFmtId="3" fontId="5" fillId="0" borderId="0" xfId="0" applyNumberFormat="1" applyFont="1" applyFill="1" applyBorder="1" applyAlignment="1">
      <alignment vertical="top" wrapText="1"/>
    </xf>
    <xf numFmtId="3" fontId="9" fillId="0" borderId="0" xfId="0" applyNumberFormat="1" applyFont="1" applyFill="1" applyBorder="1"/>
    <xf numFmtId="166" fontId="19" fillId="3" borderId="0" xfId="5" applyNumberFormat="1" applyFont="1" applyFill="1" applyBorder="1"/>
    <xf numFmtId="0" fontId="5" fillId="0" borderId="33" xfId="5" applyNumberFormat="1" applyFont="1" applyFill="1" applyBorder="1"/>
    <xf numFmtId="3" fontId="5" fillId="0" borderId="0" xfId="0" applyNumberFormat="1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wrapText="1"/>
    </xf>
    <xf numFmtId="0" fontId="9" fillId="0" borderId="0" xfId="0" applyFont="1" applyFill="1" applyAlignment="1"/>
    <xf numFmtId="0" fontId="9" fillId="0" borderId="0" xfId="5" applyNumberFormat="1" applyFont="1" applyFill="1"/>
    <xf numFmtId="3" fontId="12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21" fillId="0" borderId="0" xfId="2" applyFont="1" applyFill="1"/>
    <xf numFmtId="0" fontId="21" fillId="0" borderId="0" xfId="2" applyFont="1" applyFill="1" applyAlignment="1">
      <alignment horizontal="center"/>
    </xf>
    <xf numFmtId="0" fontId="5" fillId="0" borderId="5" xfId="2" applyFont="1" applyFill="1" applyBorder="1" applyAlignment="1">
      <alignment horizontal="center" vertical="top" wrapText="1"/>
    </xf>
    <xf numFmtId="0" fontId="5" fillId="0" borderId="6" xfId="2" applyFont="1" applyFill="1" applyBorder="1" applyAlignment="1">
      <alignment vertical="top" wrapText="1"/>
    </xf>
    <xf numFmtId="0" fontId="5" fillId="0" borderId="7" xfId="2" applyFont="1" applyFill="1" applyBorder="1" applyAlignment="1">
      <alignment vertical="top" wrapText="1"/>
    </xf>
    <xf numFmtId="0" fontId="5" fillId="0" borderId="8" xfId="2" applyFont="1" applyFill="1" applyBorder="1" applyAlignment="1">
      <alignment vertical="top" wrapText="1"/>
    </xf>
    <xf numFmtId="0" fontId="5" fillId="0" borderId="9" xfId="2" applyFont="1" applyFill="1" applyBorder="1" applyAlignment="1">
      <alignment vertical="top" wrapText="1"/>
    </xf>
    <xf numFmtId="0" fontId="7" fillId="0" borderId="29" xfId="2" applyFont="1" applyFill="1" applyBorder="1" applyAlignment="1">
      <alignment vertical="top" wrapText="1"/>
    </xf>
    <xf numFmtId="168" fontId="7" fillId="0" borderId="6" xfId="2" applyNumberFormat="1" applyFont="1" applyFill="1" applyBorder="1" applyAlignment="1">
      <alignment horizontal="right" vertical="top" wrapText="1"/>
    </xf>
    <xf numFmtId="168" fontId="7" fillId="0" borderId="9" xfId="2" applyNumberFormat="1" applyFont="1" applyFill="1" applyBorder="1" applyAlignment="1">
      <alignment horizontal="right" vertical="top" wrapText="1"/>
    </xf>
    <xf numFmtId="0" fontId="5" fillId="0" borderId="1" xfId="2" applyFont="1" applyFill="1" applyBorder="1" applyAlignment="1">
      <alignment vertical="top" wrapText="1"/>
    </xf>
    <xf numFmtId="168" fontId="7" fillId="0" borderId="8" xfId="2" applyNumberFormat="1" applyFont="1" applyFill="1" applyBorder="1" applyAlignment="1">
      <alignment horizontal="right" vertical="top" wrapText="1"/>
    </xf>
    <xf numFmtId="168" fontId="7" fillId="0" borderId="7" xfId="2" applyNumberFormat="1" applyFont="1" applyFill="1" applyBorder="1" applyAlignment="1">
      <alignment horizontal="right" vertical="top" wrapText="1"/>
    </xf>
    <xf numFmtId="168" fontId="23" fillId="0" borderId="6" xfId="2" applyNumberFormat="1" applyFont="1" applyFill="1" applyBorder="1" applyAlignment="1">
      <alignment horizontal="right"/>
    </xf>
    <xf numFmtId="168" fontId="5" fillId="0" borderId="12" xfId="2" applyNumberFormat="1" applyFont="1" applyFill="1" applyBorder="1" applyAlignment="1">
      <alignment horizontal="right" wrapText="1"/>
    </xf>
    <xf numFmtId="168" fontId="5" fillId="0" borderId="0" xfId="2" applyNumberFormat="1" applyFont="1" applyFill="1" applyBorder="1" applyAlignment="1">
      <alignment horizontal="right" wrapText="1"/>
    </xf>
    <xf numFmtId="168" fontId="5" fillId="0" borderId="10" xfId="2" applyNumberFormat="1" applyFont="1" applyFill="1" applyBorder="1" applyAlignment="1">
      <alignment horizontal="right" wrapText="1"/>
    </xf>
    <xf numFmtId="168" fontId="5" fillId="0" borderId="18" xfId="2" applyNumberFormat="1" applyFont="1" applyFill="1" applyBorder="1" applyAlignment="1">
      <alignment horizontal="right" wrapText="1"/>
    </xf>
    <xf numFmtId="168" fontId="5" fillId="0" borderId="16" xfId="2" applyNumberFormat="1" applyFont="1" applyFill="1" applyBorder="1" applyAlignment="1">
      <alignment horizontal="right" wrapText="1"/>
    </xf>
    <xf numFmtId="168" fontId="5" fillId="0" borderId="16" xfId="2" applyNumberFormat="1" applyFont="1" applyFill="1" applyBorder="1" applyAlignment="1">
      <alignment horizontal="right" vertical="top" wrapText="1"/>
    </xf>
    <xf numFmtId="168" fontId="5" fillId="0" borderId="15" xfId="2" applyNumberFormat="1" applyFont="1" applyFill="1" applyBorder="1" applyAlignment="1">
      <alignment horizontal="right" vertical="top" wrapText="1"/>
    </xf>
    <xf numFmtId="168" fontId="5" fillId="0" borderId="28" xfId="2" applyNumberFormat="1" applyFont="1" applyFill="1" applyBorder="1" applyAlignment="1">
      <alignment horizontal="right" vertical="top" wrapText="1"/>
    </xf>
    <xf numFmtId="168" fontId="5" fillId="0" borderId="17" xfId="2" applyNumberFormat="1" applyFont="1" applyFill="1" applyBorder="1" applyAlignment="1">
      <alignment horizontal="right" vertical="top" wrapText="1"/>
    </xf>
    <xf numFmtId="3" fontId="21" fillId="0" borderId="0" xfId="2" applyNumberFormat="1" applyFont="1" applyFill="1" applyBorder="1"/>
    <xf numFmtId="3" fontId="17" fillId="0" borderId="0" xfId="0" applyNumberFormat="1" applyFont="1" applyFill="1" applyBorder="1" applyAlignment="1">
      <alignment horizontal="right" wrapText="1"/>
    </xf>
    <xf numFmtId="168" fontId="17" fillId="0" borderId="0" xfId="0" applyNumberFormat="1" applyFont="1" applyFill="1" applyBorder="1" applyAlignment="1">
      <alignment horizontal="right" wrapText="1"/>
    </xf>
    <xf numFmtId="0" fontId="7" fillId="0" borderId="30" xfId="2" applyFont="1" applyFill="1" applyBorder="1" applyAlignment="1">
      <alignment vertical="top" wrapText="1"/>
    </xf>
    <xf numFmtId="0" fontId="7" fillId="0" borderId="0" xfId="2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 wrapText="1"/>
    </xf>
    <xf numFmtId="0" fontId="9" fillId="0" borderId="0" xfId="2" applyFont="1" applyFill="1" applyAlignment="1">
      <alignment horizontal="right"/>
    </xf>
    <xf numFmtId="168" fontId="21" fillId="0" borderId="0" xfId="2" applyNumberFormat="1" applyFont="1" applyFill="1"/>
    <xf numFmtId="168" fontId="24" fillId="0" borderId="0" xfId="2" applyNumberFormat="1" applyFont="1" applyFill="1" applyAlignment="1"/>
    <xf numFmtId="168" fontId="5" fillId="0" borderId="10" xfId="2" applyNumberFormat="1" applyFont="1" applyFill="1" applyBorder="1" applyAlignment="1">
      <alignment horizontal="right" vertical="top" wrapText="1"/>
    </xf>
    <xf numFmtId="168" fontId="5" fillId="0" borderId="12" xfId="2" applyNumberFormat="1" applyFont="1" applyFill="1" applyBorder="1" applyAlignment="1">
      <alignment horizontal="right" vertical="top" wrapText="1"/>
    </xf>
    <xf numFmtId="168" fontId="5" fillId="0" borderId="18" xfId="2" applyNumberFormat="1" applyFont="1" applyFill="1" applyBorder="1" applyAlignment="1">
      <alignment horizontal="right" vertical="top" wrapText="1"/>
    </xf>
    <xf numFmtId="169" fontId="19" fillId="0" borderId="0" xfId="2" applyNumberFormat="1" applyFont="1" applyFill="1"/>
    <xf numFmtId="172" fontId="5" fillId="0" borderId="0" xfId="5" applyNumberFormat="1" applyFont="1" applyFill="1"/>
    <xf numFmtId="172" fontId="19" fillId="0" borderId="0" xfId="5" applyNumberFormat="1" applyFont="1" applyFill="1"/>
    <xf numFmtId="168" fontId="19" fillId="0" borderId="0" xfId="2" applyNumberFormat="1" applyFont="1" applyFill="1" applyBorder="1" applyAlignment="1">
      <alignment horizontal="center" vertical="top" wrapText="1"/>
    </xf>
    <xf numFmtId="168" fontId="25" fillId="0" borderId="0" xfId="2" applyNumberFormat="1" applyFont="1" applyFill="1"/>
    <xf numFmtId="172" fontId="5" fillId="0" borderId="12" xfId="2" applyNumberFormat="1" applyFont="1" applyFill="1" applyBorder="1" applyAlignment="1">
      <alignment horizontal="right"/>
    </xf>
    <xf numFmtId="172" fontId="7" fillId="0" borderId="16" xfId="2" applyNumberFormat="1" applyFont="1" applyFill="1" applyBorder="1" applyAlignment="1">
      <alignment horizontal="right"/>
    </xf>
    <xf numFmtId="172" fontId="5" fillId="0" borderId="12" xfId="2" quotePrefix="1" applyNumberFormat="1" applyFont="1" applyFill="1" applyBorder="1" applyAlignment="1">
      <alignment horizontal="right"/>
    </xf>
    <xf numFmtId="168" fontId="5" fillId="0" borderId="22" xfId="2" applyNumberFormat="1" applyFont="1" applyFill="1" applyBorder="1" applyAlignment="1">
      <alignment horizontal="right" vertical="top" wrapText="1"/>
    </xf>
    <xf numFmtId="168" fontId="5" fillId="0" borderId="42" xfId="2" applyNumberFormat="1" applyFont="1" applyFill="1" applyBorder="1" applyAlignment="1">
      <alignment horizontal="right" vertical="top" wrapText="1"/>
    </xf>
    <xf numFmtId="168" fontId="5" fillId="0" borderId="43" xfId="2" applyNumberFormat="1" applyFont="1" applyFill="1" applyBorder="1" applyAlignment="1">
      <alignment horizontal="right" vertical="top" wrapText="1"/>
    </xf>
    <xf numFmtId="168" fontId="5" fillId="0" borderId="32" xfId="2" applyNumberFormat="1" applyFont="1" applyFill="1" applyBorder="1" applyAlignment="1">
      <alignment horizontal="right" vertical="top" wrapText="1"/>
    </xf>
    <xf numFmtId="168" fontId="5" fillId="0" borderId="0" xfId="2" applyNumberFormat="1" applyFont="1" applyFill="1" applyBorder="1" applyAlignment="1">
      <alignment horizontal="right" vertical="top" wrapText="1"/>
    </xf>
    <xf numFmtId="0" fontId="21" fillId="0" borderId="0" xfId="2" applyFont="1" applyFill="1" applyAlignment="1">
      <alignment horizontal="center"/>
    </xf>
    <xf numFmtId="0" fontId="5" fillId="0" borderId="12" xfId="2" applyFont="1" applyFill="1" applyBorder="1" applyAlignment="1">
      <alignment horizontal="center"/>
    </xf>
    <xf numFmtId="0" fontId="5" fillId="0" borderId="26" xfId="4" applyFont="1" applyFill="1" applyBorder="1" applyAlignment="1"/>
    <xf numFmtId="0" fontId="5" fillId="0" borderId="26" xfId="4" applyFont="1" applyFill="1" applyBorder="1" applyAlignment="1">
      <alignment horizontal="left"/>
    </xf>
    <xf numFmtId="169" fontId="5" fillId="0" borderId="38" xfId="4" applyNumberFormat="1" applyFont="1" applyFill="1" applyBorder="1" applyAlignment="1">
      <alignment horizontal="right"/>
    </xf>
    <xf numFmtId="0" fontId="5" fillId="0" borderId="38" xfId="2" applyFont="1" applyFill="1" applyBorder="1"/>
    <xf numFmtId="168" fontId="5" fillId="0" borderId="19" xfId="2" applyNumberFormat="1" applyFont="1" applyFill="1" applyBorder="1" applyAlignment="1">
      <alignment horizontal="right" vertical="top" wrapText="1"/>
    </xf>
    <xf numFmtId="0" fontId="12" fillId="0" borderId="0" xfId="2" applyFont="1" applyFill="1" applyBorder="1"/>
    <xf numFmtId="172" fontId="5" fillId="0" borderId="0" xfId="2" applyNumberFormat="1" applyFont="1" applyFill="1" applyBorder="1"/>
    <xf numFmtId="0" fontId="12" fillId="0" borderId="29" xfId="2" applyFont="1" applyFill="1" applyBorder="1"/>
    <xf numFmtId="0" fontId="21" fillId="0" borderId="0" xfId="2" applyFont="1" applyFill="1" applyAlignment="1">
      <alignment horizontal="center"/>
    </xf>
    <xf numFmtId="0" fontId="21" fillId="0" borderId="0" xfId="2" applyFont="1" applyFill="1" applyAlignment="1">
      <alignment horizontal="center"/>
    </xf>
    <xf numFmtId="0" fontId="5" fillId="0" borderId="26" xfId="4" applyFont="1" applyFill="1" applyBorder="1" applyAlignment="1">
      <alignment horizontal="left" wrapText="1"/>
    </xf>
    <xf numFmtId="168" fontId="7" fillId="0" borderId="0" xfId="2" applyNumberFormat="1" applyFont="1" applyFill="1" applyBorder="1" applyAlignment="1">
      <alignment horizontal="right" vertical="top" wrapText="1"/>
    </xf>
    <xf numFmtId="168" fontId="7" fillId="0" borderId="22" xfId="2" applyNumberFormat="1" applyFont="1" applyFill="1" applyBorder="1" applyAlignment="1">
      <alignment horizontal="right" vertical="top" wrapText="1"/>
    </xf>
    <xf numFmtId="168" fontId="7" fillId="0" borderId="32" xfId="2" applyNumberFormat="1" applyFont="1" applyFill="1" applyBorder="1" applyAlignment="1">
      <alignment horizontal="right" vertical="top" wrapText="1"/>
    </xf>
    <xf numFmtId="0" fontId="5" fillId="0" borderId="26" xfId="4" applyFont="1" applyFill="1" applyBorder="1"/>
    <xf numFmtId="0" fontId="7" fillId="0" borderId="29" xfId="4" applyFont="1" applyFill="1" applyBorder="1" applyAlignment="1">
      <alignment horizontal="left" indent="3"/>
    </xf>
    <xf numFmtId="0" fontId="7" fillId="0" borderId="26" xfId="4" applyFont="1" applyFill="1" applyBorder="1" applyAlignment="1">
      <alignment horizontal="center"/>
    </xf>
    <xf numFmtId="0" fontId="7" fillId="0" borderId="26" xfId="4" applyFont="1" applyFill="1" applyBorder="1"/>
    <xf numFmtId="0" fontId="7" fillId="0" borderId="38" xfId="2" applyFont="1" applyFill="1" applyBorder="1"/>
    <xf numFmtId="0" fontId="12" fillId="0" borderId="25" xfId="2" applyFont="1" applyFill="1" applyBorder="1"/>
    <xf numFmtId="0" fontId="9" fillId="0" borderId="26" xfId="2" applyFont="1" applyFill="1" applyBorder="1"/>
    <xf numFmtId="0" fontId="9" fillId="0" borderId="48" xfId="2" applyFont="1" applyFill="1" applyBorder="1"/>
    <xf numFmtId="0" fontId="9" fillId="0" borderId="26" xfId="2" applyFont="1" applyFill="1" applyBorder="1" applyAlignment="1"/>
    <xf numFmtId="0" fontId="12" fillId="0" borderId="26" xfId="2" applyFont="1" applyFill="1" applyBorder="1"/>
    <xf numFmtId="0" fontId="0" fillId="2" borderId="0" xfId="0" applyFill="1"/>
    <xf numFmtId="0" fontId="0" fillId="2" borderId="0" xfId="0" applyFill="1" applyBorder="1"/>
    <xf numFmtId="0" fontId="28" fillId="2" borderId="0" xfId="7" applyFill="1"/>
    <xf numFmtId="0" fontId="0" fillId="2" borderId="0" xfId="0" applyFill="1" applyAlignment="1">
      <alignment horizontal="center"/>
    </xf>
    <xf numFmtId="173" fontId="29" fillId="2" borderId="0" xfId="0" applyNumberFormat="1" applyFont="1" applyFill="1" applyBorder="1" applyAlignment="1">
      <alignment horizontal="left"/>
    </xf>
    <xf numFmtId="174" fontId="30" fillId="2" borderId="0" xfId="0" applyNumberFormat="1" applyFont="1" applyFill="1" applyBorder="1" applyAlignment="1" applyProtection="1">
      <alignment horizontal="center" vertical="top"/>
      <protection locked="0"/>
    </xf>
    <xf numFmtId="173" fontId="29" fillId="2" borderId="0" xfId="0" applyNumberFormat="1" applyFont="1" applyFill="1" applyBorder="1" applyAlignment="1">
      <alignment horizontal="center" vertical="center"/>
    </xf>
    <xf numFmtId="175" fontId="30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31" fillId="2" borderId="0" xfId="8" applyFont="1" applyFill="1" applyBorder="1" applyAlignment="1" applyProtection="1">
      <alignment horizontal="left" vertical="top"/>
      <protection locked="0"/>
    </xf>
    <xf numFmtId="176" fontId="32" fillId="2" borderId="0" xfId="0" applyNumberFormat="1" applyFont="1" applyFill="1" applyBorder="1" applyAlignment="1" applyProtection="1">
      <alignment horizontal="center" vertical="center"/>
    </xf>
    <xf numFmtId="0" fontId="32" fillId="2" borderId="0" xfId="0" quotePrefix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/>
    </xf>
    <xf numFmtId="177" fontId="3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/>
    <xf numFmtId="173" fontId="30" fillId="2" borderId="0" xfId="0" applyNumberFormat="1" applyFont="1" applyFill="1" applyBorder="1"/>
    <xf numFmtId="173" fontId="33" fillId="2" borderId="0" xfId="0" applyNumberFormat="1" applyFont="1" applyFill="1" applyBorder="1"/>
    <xf numFmtId="173" fontId="34" fillId="2" borderId="0" xfId="0" applyNumberFormat="1" applyFont="1" applyFill="1" applyBorder="1" applyAlignment="1">
      <alignment horizontal="right"/>
    </xf>
    <xf numFmtId="0" fontId="0" fillId="2" borderId="43" xfId="0" applyFill="1" applyBorder="1"/>
    <xf numFmtId="0" fontId="0" fillId="2" borderId="42" xfId="0" applyFill="1" applyBorder="1" applyAlignment="1">
      <alignment vertical="center"/>
    </xf>
    <xf numFmtId="173" fontId="30" fillId="2" borderId="42" xfId="0" applyNumberFormat="1" applyFont="1" applyFill="1" applyBorder="1" applyAlignment="1">
      <alignment horizontal="center" vertical="center"/>
    </xf>
    <xf numFmtId="173" fontId="30" fillId="2" borderId="8" xfId="0" applyNumberFormat="1" applyFont="1" applyFill="1" applyBorder="1" applyAlignment="1">
      <alignment horizontal="center" vertical="center"/>
    </xf>
    <xf numFmtId="0" fontId="35" fillId="2" borderId="6" xfId="7" applyFont="1" applyFill="1" applyBorder="1" applyAlignment="1">
      <alignment horizontal="center" vertical="center"/>
    </xf>
    <xf numFmtId="0" fontId="0" fillId="2" borderId="10" xfId="0" applyFill="1" applyBorder="1"/>
    <xf numFmtId="0" fontId="30" fillId="2" borderId="0" xfId="0" applyFont="1" applyFill="1" applyBorder="1" applyAlignment="1">
      <alignment vertical="center"/>
    </xf>
    <xf numFmtId="177" fontId="27" fillId="2" borderId="49" xfId="0" applyNumberFormat="1" applyFont="1" applyFill="1" applyBorder="1" applyAlignment="1">
      <alignment horizontal="center" vertical="center"/>
    </xf>
    <xf numFmtId="173" fontId="27" fillId="2" borderId="49" xfId="0" applyNumberFormat="1" applyFont="1" applyFill="1" applyBorder="1" applyAlignment="1">
      <alignment horizontal="right" vertical="center"/>
    </xf>
    <xf numFmtId="177" fontId="27" fillId="2" borderId="50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0" fontId="0" fillId="2" borderId="28" xfId="0" applyFill="1" applyBorder="1"/>
    <xf numFmtId="177" fontId="27" fillId="2" borderId="51" xfId="0" applyNumberFormat="1" applyFont="1" applyFill="1" applyBorder="1" applyAlignment="1">
      <alignment horizontal="center" vertical="center"/>
    </xf>
    <xf numFmtId="0" fontId="30" fillId="2" borderId="42" xfId="0" applyFont="1" applyFill="1" applyBorder="1" applyAlignment="1">
      <alignment vertical="center"/>
    </xf>
    <xf numFmtId="0" fontId="28" fillId="2" borderId="0" xfId="7" applyFill="1" applyAlignment="1">
      <alignment vertical="center"/>
    </xf>
    <xf numFmtId="0" fontId="37" fillId="2" borderId="0" xfId="0" applyFont="1" applyFill="1" applyBorder="1" applyAlignment="1">
      <alignment vertical="center"/>
    </xf>
    <xf numFmtId="0" fontId="0" fillId="2" borderId="8" xfId="0" applyFill="1" applyBorder="1"/>
    <xf numFmtId="0" fontId="30" fillId="2" borderId="15" xfId="0" applyFont="1" applyFill="1" applyBorder="1" applyAlignment="1">
      <alignment vertical="center"/>
    </xf>
    <xf numFmtId="173" fontId="27" fillId="2" borderId="6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33" fillId="2" borderId="0" xfId="0" applyFont="1" applyFill="1" applyAlignment="1"/>
    <xf numFmtId="0" fontId="0" fillId="2" borderId="0" xfId="0" applyFill="1" applyAlignment="1"/>
    <xf numFmtId="173" fontId="27" fillId="2" borderId="0" xfId="0" applyNumberFormat="1" applyFont="1" applyFill="1" applyAlignment="1">
      <alignment vertical="center"/>
    </xf>
    <xf numFmtId="179" fontId="27" fillId="2" borderId="6" xfId="0" applyNumberFormat="1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27" fillId="2" borderId="0" xfId="0" applyFont="1" applyFill="1" applyAlignment="1"/>
    <xf numFmtId="0" fontId="27" fillId="2" borderId="0" xfId="0" applyFont="1" applyFill="1"/>
    <xf numFmtId="173" fontId="27" fillId="4" borderId="49" xfId="0" applyNumberFormat="1" applyFont="1" applyFill="1" applyBorder="1" applyAlignment="1">
      <alignment horizontal="right" vertical="center"/>
    </xf>
    <xf numFmtId="0" fontId="0" fillId="0" borderId="10" xfId="0" applyFill="1" applyBorder="1"/>
    <xf numFmtId="0" fontId="27" fillId="0" borderId="0" xfId="0" applyFont="1" applyFill="1" applyBorder="1" applyAlignment="1">
      <alignment vertical="center"/>
    </xf>
    <xf numFmtId="177" fontId="27" fillId="0" borderId="50" xfId="0" applyNumberFormat="1" applyFont="1" applyFill="1" applyBorder="1" applyAlignment="1">
      <alignment horizontal="center" vertical="center"/>
    </xf>
    <xf numFmtId="173" fontId="27" fillId="0" borderId="49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3" fontId="27" fillId="4" borderId="6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/>
    </xf>
    <xf numFmtId="0" fontId="5" fillId="0" borderId="38" xfId="2" applyFont="1" applyFill="1" applyBorder="1" applyAlignment="1">
      <alignment horizontal="left" wrapText="1"/>
    </xf>
    <xf numFmtId="169" fontId="7" fillId="0" borderId="10" xfId="4" applyNumberFormat="1" applyFont="1" applyFill="1" applyBorder="1" applyAlignment="1">
      <alignment horizontal="right"/>
    </xf>
    <xf numFmtId="169" fontId="7" fillId="2" borderId="10" xfId="4" applyNumberFormat="1" applyFont="1" applyFill="1" applyBorder="1" applyAlignment="1">
      <alignment horizontal="right"/>
    </xf>
    <xf numFmtId="0" fontId="7" fillId="0" borderId="26" xfId="4" applyFont="1" applyFill="1" applyBorder="1" applyAlignment="1">
      <alignment horizontal="left" wrapText="1"/>
    </xf>
    <xf numFmtId="0" fontId="7" fillId="0" borderId="26" xfId="4" applyFont="1" applyFill="1" applyBorder="1" applyAlignment="1"/>
    <xf numFmtId="0" fontId="7" fillId="0" borderId="26" xfId="4" applyFont="1" applyFill="1" applyBorder="1" applyAlignment="1">
      <alignment horizontal="left"/>
    </xf>
    <xf numFmtId="169" fontId="7" fillId="0" borderId="22" xfId="4" applyNumberFormat="1" applyFont="1" applyFill="1" applyBorder="1" applyAlignment="1">
      <alignment horizontal="right"/>
    </xf>
    <xf numFmtId="169" fontId="7" fillId="0" borderId="16" xfId="4" applyNumberFormat="1" applyFont="1" applyFill="1" applyBorder="1" applyAlignment="1">
      <alignment horizontal="right"/>
    </xf>
    <xf numFmtId="0" fontId="7" fillId="0" borderId="0" xfId="4" applyFont="1" applyFill="1" applyBorder="1" applyAlignment="1">
      <alignment horizontal="center" wrapText="1"/>
    </xf>
    <xf numFmtId="0" fontId="15" fillId="0" borderId="22" xfId="5" applyFont="1" applyFill="1" applyBorder="1"/>
    <xf numFmtId="0" fontId="7" fillId="0" borderId="26" xfId="4" applyFont="1" applyFill="1" applyBorder="1" applyAlignment="1">
      <alignment wrapText="1"/>
    </xf>
    <xf numFmtId="0" fontId="7" fillId="0" borderId="26" xfId="4" applyFont="1" applyFill="1" applyBorder="1" applyAlignment="1">
      <alignment vertical="top"/>
    </xf>
    <xf numFmtId="169" fontId="19" fillId="0" borderId="0" xfId="5" applyNumberFormat="1" applyFont="1" applyFill="1"/>
    <xf numFmtId="0" fontId="7" fillId="0" borderId="44" xfId="4" applyFont="1" applyFill="1" applyBorder="1" applyAlignment="1">
      <alignment horizontal="center"/>
    </xf>
    <xf numFmtId="0" fontId="7" fillId="0" borderId="22" xfId="4" applyFont="1" applyFill="1" applyBorder="1" applyAlignment="1">
      <alignment horizontal="center"/>
    </xf>
    <xf numFmtId="169" fontId="5" fillId="0" borderId="43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left"/>
    </xf>
    <xf numFmtId="0" fontId="7" fillId="0" borderId="33" xfId="4" applyFont="1" applyFill="1" applyBorder="1" applyAlignment="1">
      <alignment horizontal="center"/>
    </xf>
    <xf numFmtId="169" fontId="5" fillId="0" borderId="56" xfId="4" applyNumberFormat="1" applyFont="1" applyFill="1" applyBorder="1" applyAlignment="1">
      <alignment horizontal="right"/>
    </xf>
    <xf numFmtId="169" fontId="5" fillId="0" borderId="45" xfId="4" applyNumberFormat="1" applyFont="1" applyFill="1" applyBorder="1" applyAlignment="1">
      <alignment horizontal="right"/>
    </xf>
    <xf numFmtId="169" fontId="5" fillId="0" borderId="0" xfId="2" applyNumberFormat="1" applyFont="1" applyFill="1"/>
    <xf numFmtId="180" fontId="19" fillId="0" borderId="0" xfId="2" applyNumberFormat="1" applyFont="1" applyFill="1"/>
    <xf numFmtId="0" fontId="7" fillId="0" borderId="1" xfId="2" applyFont="1" applyFill="1" applyBorder="1" applyAlignment="1">
      <alignment vertical="top" wrapText="1"/>
    </xf>
    <xf numFmtId="168" fontId="7" fillId="0" borderId="12" xfId="2" applyNumberFormat="1" applyFont="1" applyFill="1" applyBorder="1" applyAlignment="1">
      <alignment horizontal="right" vertical="top" wrapText="1"/>
    </xf>
    <xf numFmtId="168" fontId="7" fillId="0" borderId="10" xfId="2" applyNumberFormat="1" applyFont="1" applyFill="1" applyBorder="1" applyAlignment="1">
      <alignment horizontal="right" vertical="top" wrapText="1"/>
    </xf>
    <xf numFmtId="168" fontId="7" fillId="0" borderId="18" xfId="2" applyNumberFormat="1" applyFont="1" applyFill="1" applyBorder="1" applyAlignment="1">
      <alignment horizontal="right" vertical="top" wrapText="1"/>
    </xf>
    <xf numFmtId="172" fontId="7" fillId="0" borderId="22" xfId="2" applyNumberFormat="1" applyFont="1" applyFill="1" applyBorder="1"/>
    <xf numFmtId="172" fontId="5" fillId="0" borderId="16" xfId="2" applyNumberFormat="1" applyFont="1" applyFill="1" applyBorder="1" applyAlignment="1">
      <alignment horizontal="right"/>
    </xf>
    <xf numFmtId="0" fontId="5" fillId="0" borderId="38" xfId="2" applyFont="1" applyFill="1" applyBorder="1" applyAlignment="1">
      <alignment horizontal="left" wrapText="1"/>
    </xf>
    <xf numFmtId="169" fontId="7" fillId="5" borderId="10" xfId="4" applyNumberFormat="1" applyFont="1" applyFill="1" applyBorder="1" applyAlignment="1">
      <alignment horizontal="right"/>
    </xf>
    <xf numFmtId="0" fontId="26" fillId="0" borderId="0" xfId="2" applyFont="1" applyFill="1"/>
    <xf numFmtId="0" fontId="39" fillId="0" borderId="0" xfId="2" applyFont="1" applyFill="1" applyAlignment="1">
      <alignment horizontal="centerContinuous"/>
    </xf>
    <xf numFmtId="0" fontId="26" fillId="0" borderId="2" xfId="2" applyFont="1" applyFill="1" applyBorder="1"/>
    <xf numFmtId="0" fontId="26" fillId="0" borderId="57" xfId="2" applyFont="1" applyFill="1" applyBorder="1"/>
    <xf numFmtId="0" fontId="39" fillId="0" borderId="13" xfId="2" applyFont="1" applyFill="1" applyBorder="1" applyAlignment="1">
      <alignment horizontal="center"/>
    </xf>
    <xf numFmtId="0" fontId="26" fillId="0" borderId="13" xfId="2" applyFont="1" applyFill="1" applyBorder="1"/>
    <xf numFmtId="0" fontId="39" fillId="0" borderId="54" xfId="2" applyFont="1" applyFill="1" applyBorder="1" applyAlignment="1">
      <alignment horizontal="center"/>
    </xf>
    <xf numFmtId="0" fontId="39" fillId="0" borderId="14" xfId="2" applyFont="1" applyFill="1" applyBorder="1" applyAlignment="1">
      <alignment horizontal="center"/>
    </xf>
    <xf numFmtId="0" fontId="26" fillId="0" borderId="3" xfId="2" applyFont="1" applyFill="1" applyBorder="1"/>
    <xf numFmtId="1" fontId="39" fillId="0" borderId="15" xfId="2" applyNumberFormat="1" applyFont="1" applyFill="1" applyBorder="1" applyAlignment="1">
      <alignment horizontal="center"/>
    </xf>
    <xf numFmtId="1" fontId="39" fillId="0" borderId="16" xfId="2" applyNumberFormat="1" applyFont="1" applyFill="1" applyBorder="1" applyAlignment="1">
      <alignment horizontal="center"/>
    </xf>
    <xf numFmtId="1" fontId="39" fillId="0" borderId="0" xfId="2" applyNumberFormat="1" applyFont="1" applyFill="1" applyAlignment="1">
      <alignment horizontal="center"/>
    </xf>
    <xf numFmtId="0" fontId="26" fillId="0" borderId="1" xfId="2" applyFont="1" applyFill="1" applyBorder="1"/>
    <xf numFmtId="1" fontId="39" fillId="0" borderId="0" xfId="2" applyNumberFormat="1" applyFont="1" applyFill="1" applyBorder="1" applyAlignment="1">
      <alignment horizontal="center"/>
    </xf>
    <xf numFmtId="1" fontId="39" fillId="0" borderId="22" xfId="2" applyNumberFormat="1" applyFont="1" applyFill="1" applyBorder="1" applyAlignment="1">
      <alignment horizontal="center"/>
    </xf>
    <xf numFmtId="1" fontId="39" fillId="0" borderId="38" xfId="2" applyNumberFormat="1" applyFont="1" applyFill="1" applyBorder="1" applyAlignment="1">
      <alignment horizontal="center"/>
    </xf>
    <xf numFmtId="1" fontId="39" fillId="0" borderId="12" xfId="2" applyNumberFormat="1" applyFont="1" applyFill="1" applyBorder="1" applyAlignment="1">
      <alignment horizontal="center"/>
    </xf>
    <xf numFmtId="3" fontId="39" fillId="0" borderId="0" xfId="2" applyNumberFormat="1" applyFont="1" applyFill="1" applyBorder="1"/>
    <xf numFmtId="0" fontId="26" fillId="0" borderId="0" xfId="2" applyFont="1" applyFill="1" applyBorder="1"/>
    <xf numFmtId="0" fontId="39" fillId="0" borderId="12" xfId="2" applyFont="1" applyFill="1" applyBorder="1" applyAlignment="1">
      <alignment horizontal="center"/>
    </xf>
    <xf numFmtId="169" fontId="39" fillId="0" borderId="38" xfId="10" applyNumberFormat="1" applyFont="1" applyFill="1" applyBorder="1" applyAlignment="1">
      <alignment horizontal="right"/>
    </xf>
    <xf numFmtId="3" fontId="26" fillId="0" borderId="0" xfId="2" applyNumberFormat="1" applyFont="1" applyFill="1" applyBorder="1"/>
    <xf numFmtId="3" fontId="39" fillId="0" borderId="12" xfId="2" applyNumberFormat="1" applyFont="1" applyFill="1" applyBorder="1" applyAlignment="1">
      <alignment horizontal="center"/>
    </xf>
    <xf numFmtId="169" fontId="26" fillId="0" borderId="38" xfId="10" applyNumberFormat="1" applyFont="1" applyFill="1" applyBorder="1" applyAlignment="1">
      <alignment horizontal="right"/>
    </xf>
    <xf numFmtId="0" fontId="26" fillId="0" borderId="12" xfId="2" applyFont="1" applyFill="1" applyBorder="1" applyAlignment="1">
      <alignment horizontal="center"/>
    </xf>
    <xf numFmtId="169" fontId="26" fillId="0" borderId="52" xfId="10" applyNumberFormat="1" applyFont="1" applyFill="1" applyBorder="1" applyAlignment="1">
      <alignment horizontal="right"/>
    </xf>
    <xf numFmtId="0" fontId="26" fillId="0" borderId="22" xfId="2" applyFont="1" applyFill="1" applyBorder="1" applyAlignment="1">
      <alignment horizontal="right"/>
    </xf>
    <xf numFmtId="0" fontId="26" fillId="0" borderId="12" xfId="2" applyFont="1" applyFill="1" applyBorder="1" applyAlignment="1">
      <alignment horizontal="right"/>
    </xf>
    <xf numFmtId="169" fontId="26" fillId="0" borderId="12" xfId="10" applyNumberFormat="1" applyFont="1" applyFill="1" applyBorder="1" applyAlignment="1">
      <alignment horizontal="right"/>
    </xf>
    <xf numFmtId="10" fontId="26" fillId="0" borderId="0" xfId="6" applyNumberFormat="1" applyFont="1" applyFill="1" applyBorder="1"/>
    <xf numFmtId="169" fontId="40" fillId="0" borderId="12" xfId="10" applyNumberFormat="1" applyFont="1" applyFill="1" applyBorder="1" applyAlignment="1">
      <alignment horizontal="right"/>
    </xf>
    <xf numFmtId="169" fontId="26" fillId="0" borderId="6" xfId="10" applyNumberFormat="1" applyFont="1" applyFill="1" applyBorder="1" applyAlignment="1">
      <alignment horizontal="right"/>
    </xf>
    <xf numFmtId="3" fontId="26" fillId="0" borderId="0" xfId="2" applyNumberFormat="1" applyFont="1" applyFill="1" applyBorder="1" applyAlignment="1">
      <alignment horizontal="center"/>
    </xf>
    <xf numFmtId="169" fontId="26" fillId="0" borderId="16" xfId="10" applyNumberFormat="1" applyFont="1" applyFill="1" applyBorder="1" applyAlignment="1">
      <alignment horizontal="right"/>
    </xf>
    <xf numFmtId="169" fontId="26" fillId="0" borderId="12" xfId="11" applyNumberFormat="1" applyFont="1" applyFill="1" applyBorder="1" applyAlignment="1">
      <alignment horizontal="right"/>
    </xf>
    <xf numFmtId="169" fontId="26" fillId="0" borderId="41" xfId="10" applyNumberFormat="1" applyFont="1" applyFill="1" applyBorder="1" applyAlignment="1">
      <alignment horizontal="right"/>
    </xf>
    <xf numFmtId="0" fontId="26" fillId="0" borderId="38" xfId="2" applyFont="1" applyFill="1" applyBorder="1" applyAlignment="1">
      <alignment horizontal="right"/>
    </xf>
    <xf numFmtId="3" fontId="41" fillId="2" borderId="0" xfId="2" applyNumberFormat="1" applyFont="1" applyFill="1" applyBorder="1"/>
    <xf numFmtId="3" fontId="42" fillId="0" borderId="0" xfId="2" applyNumberFormat="1" applyFont="1" applyFill="1" applyBorder="1"/>
    <xf numFmtId="169" fontId="26" fillId="0" borderId="22" xfId="10" applyNumberFormat="1" applyFont="1" applyFill="1" applyBorder="1" applyAlignment="1">
      <alignment horizontal="right"/>
    </xf>
    <xf numFmtId="170" fontId="26" fillId="0" borderId="0" xfId="2" applyNumberFormat="1" applyFont="1" applyFill="1"/>
    <xf numFmtId="0" fontId="26" fillId="0" borderId="7" xfId="2" applyFont="1" applyFill="1" applyBorder="1" applyAlignment="1">
      <alignment horizontal="center"/>
    </xf>
    <xf numFmtId="0" fontId="26" fillId="0" borderId="4" xfId="2" applyFont="1" applyFill="1" applyBorder="1"/>
    <xf numFmtId="3" fontId="39" fillId="0" borderId="7" xfId="2" applyNumberFormat="1" applyFont="1" applyFill="1" applyBorder="1" applyAlignment="1">
      <alignment horizontal="center"/>
    </xf>
    <xf numFmtId="169" fontId="39" fillId="0" borderId="52" xfId="10" applyNumberFormat="1" applyFont="1" applyFill="1" applyBorder="1" applyAlignment="1">
      <alignment horizontal="right"/>
    </xf>
    <xf numFmtId="3" fontId="26" fillId="0" borderId="15" xfId="2" applyNumberFormat="1" applyFont="1" applyFill="1" applyBorder="1" applyAlignment="1">
      <alignment horizontal="center"/>
    </xf>
    <xf numFmtId="3" fontId="39" fillId="0" borderId="15" xfId="2" applyNumberFormat="1" applyFont="1" applyFill="1" applyBorder="1" applyAlignment="1">
      <alignment horizontal="center"/>
    </xf>
    <xf numFmtId="3" fontId="39" fillId="0" borderId="16" xfId="2" applyNumberFormat="1" applyFont="1" applyFill="1" applyBorder="1" applyAlignment="1">
      <alignment horizontal="center"/>
    </xf>
    <xf numFmtId="169" fontId="39" fillId="0" borderId="38" xfId="2" applyNumberFormat="1" applyFont="1" applyFill="1" applyBorder="1" applyAlignment="1">
      <alignment horizontal="right"/>
    </xf>
    <xf numFmtId="3" fontId="39" fillId="0" borderId="19" xfId="2" applyNumberFormat="1" applyFont="1" applyFill="1" applyBorder="1"/>
    <xf numFmtId="3" fontId="43" fillId="0" borderId="12" xfId="2" applyNumberFormat="1" applyFont="1" applyFill="1" applyBorder="1" applyAlignment="1">
      <alignment horizontal="center"/>
    </xf>
    <xf numFmtId="169" fontId="26" fillId="2" borderId="38" xfId="2" applyNumberFormat="1" applyFont="1" applyFill="1" applyBorder="1" applyAlignment="1">
      <alignment horizontal="right"/>
    </xf>
    <xf numFmtId="3" fontId="39" fillId="0" borderId="0" xfId="2" applyNumberFormat="1" applyFont="1" applyFill="1" applyBorder="1" applyAlignment="1">
      <alignment horizontal="center"/>
    </xf>
    <xf numFmtId="3" fontId="39" fillId="0" borderId="19" xfId="2" applyNumberFormat="1" applyFont="1" applyFill="1" applyBorder="1" applyAlignment="1">
      <alignment horizontal="center"/>
    </xf>
    <xf numFmtId="3" fontId="26" fillId="0" borderId="1" xfId="2" applyNumberFormat="1" applyFont="1" applyFill="1" applyBorder="1" applyAlignment="1">
      <alignment horizontal="center"/>
    </xf>
    <xf numFmtId="3" fontId="26" fillId="0" borderId="0" xfId="2" applyNumberFormat="1" applyFont="1" applyFill="1" applyBorder="1" applyAlignment="1">
      <alignment horizontal="left"/>
    </xf>
    <xf numFmtId="169" fontId="39" fillId="2" borderId="38" xfId="2" applyNumberFormat="1" applyFont="1" applyFill="1" applyBorder="1" applyAlignment="1">
      <alignment horizontal="right"/>
    </xf>
    <xf numFmtId="3" fontId="42" fillId="0" borderId="0" xfId="2" applyNumberFormat="1" applyFont="1" applyFill="1" applyBorder="1" applyAlignment="1">
      <alignment horizontal="left"/>
    </xf>
    <xf numFmtId="3" fontId="43" fillId="0" borderId="0" xfId="2" applyNumberFormat="1" applyFont="1" applyFill="1" applyBorder="1" applyAlignment="1">
      <alignment horizontal="center"/>
    </xf>
    <xf numFmtId="3" fontId="43" fillId="0" borderId="19" xfId="2" applyNumberFormat="1" applyFont="1" applyFill="1" applyBorder="1" applyAlignment="1">
      <alignment horizontal="center"/>
    </xf>
    <xf numFmtId="0" fontId="26" fillId="0" borderId="11" xfId="2" applyFont="1" applyFill="1" applyBorder="1"/>
    <xf numFmtId="3" fontId="26" fillId="0" borderId="34" xfId="2" applyNumberFormat="1" applyFont="1" applyFill="1" applyBorder="1" applyAlignment="1">
      <alignment horizontal="left"/>
    </xf>
    <xf numFmtId="3" fontId="39" fillId="0" borderId="33" xfId="2" applyNumberFormat="1" applyFont="1" applyFill="1" applyBorder="1" applyAlignment="1">
      <alignment horizontal="center"/>
    </xf>
    <xf numFmtId="169" fontId="26" fillId="0" borderId="33" xfId="2" quotePrefix="1" applyNumberFormat="1" applyFont="1" applyFill="1" applyBorder="1" applyAlignment="1">
      <alignment horizontal="right"/>
    </xf>
    <xf numFmtId="3" fontId="26" fillId="0" borderId="20" xfId="2" applyNumberFormat="1" applyFont="1" applyFill="1" applyBorder="1"/>
    <xf numFmtId="3" fontId="39" fillId="0" borderId="20" xfId="2" applyNumberFormat="1" applyFont="1" applyFill="1" applyBorder="1" applyAlignment="1">
      <alignment horizontal="center"/>
    </xf>
    <xf numFmtId="3" fontId="39" fillId="0" borderId="21" xfId="2" applyNumberFormat="1" applyFont="1" applyFill="1" applyBorder="1" applyAlignment="1">
      <alignment horizontal="center"/>
    </xf>
    <xf numFmtId="3" fontId="26" fillId="0" borderId="0" xfId="2" applyNumberFormat="1" applyFont="1" applyFill="1" applyBorder="1" applyAlignment="1">
      <alignment horizontal="centerContinuous"/>
    </xf>
    <xf numFmtId="3" fontId="26" fillId="0" borderId="0" xfId="2" applyNumberFormat="1" applyFont="1" applyFill="1"/>
    <xf numFmtId="3" fontId="39" fillId="0" borderId="0" xfId="2" applyNumberFormat="1" applyFont="1" applyFill="1" applyAlignment="1">
      <alignment horizontal="center"/>
    </xf>
    <xf numFmtId="3" fontId="10" fillId="0" borderId="0" xfId="2" applyNumberFormat="1" applyFont="1" applyFill="1" applyBorder="1"/>
    <xf numFmtId="0" fontId="26" fillId="0" borderId="12" xfId="2" applyFont="1" applyFill="1" applyBorder="1"/>
    <xf numFmtId="0" fontId="39" fillId="0" borderId="0" xfId="2" applyFont="1" applyFill="1" applyBorder="1"/>
    <xf numFmtId="169" fontId="39" fillId="0" borderId="39" xfId="10" applyNumberFormat="1" applyFont="1" applyFill="1" applyBorder="1" applyAlignment="1">
      <alignment horizontal="right"/>
    </xf>
    <xf numFmtId="169" fontId="39" fillId="0" borderId="6" xfId="10" applyNumberFormat="1" applyFont="1" applyFill="1" applyBorder="1" applyAlignment="1">
      <alignment horizontal="right"/>
    </xf>
    <xf numFmtId="3" fontId="39" fillId="0" borderId="12" xfId="2" applyNumberFormat="1" applyFont="1" applyFill="1" applyBorder="1" applyAlignment="1">
      <alignment horizontal="right"/>
    </xf>
    <xf numFmtId="169" fontId="39" fillId="0" borderId="12" xfId="10" applyNumberFormat="1" applyFont="1" applyFill="1" applyBorder="1" applyAlignment="1">
      <alignment horizontal="right"/>
    </xf>
    <xf numFmtId="169" fontId="39" fillId="0" borderId="12" xfId="11" applyNumberFormat="1" applyFont="1" applyFill="1" applyBorder="1" applyAlignment="1">
      <alignment horizontal="right"/>
    </xf>
    <xf numFmtId="3" fontId="39" fillId="0" borderId="6" xfId="2" applyNumberFormat="1" applyFont="1" applyFill="1" applyBorder="1" applyAlignment="1">
      <alignment horizontal="center"/>
    </xf>
    <xf numFmtId="3" fontId="26" fillId="0" borderId="8" xfId="2" applyNumberFormat="1" applyFont="1" applyFill="1" applyBorder="1"/>
    <xf numFmtId="3" fontId="26" fillId="0" borderId="10" xfId="2" applyNumberFormat="1" applyFont="1" applyFill="1" applyBorder="1"/>
    <xf numFmtId="3" fontId="26" fillId="2" borderId="0" xfId="2" applyNumberFormat="1" applyFont="1" applyFill="1" applyBorder="1"/>
    <xf numFmtId="169" fontId="5" fillId="4" borderId="0" xfId="5" applyNumberFormat="1" applyFont="1" applyFill="1"/>
    <xf numFmtId="169" fontId="5" fillId="4" borderId="0" xfId="5" applyNumberFormat="1" applyFont="1" applyFill="1" applyBorder="1"/>
    <xf numFmtId="0" fontId="5" fillId="0" borderId="38" xfId="2" applyFont="1" applyFill="1" applyBorder="1" applyAlignment="1">
      <alignment horizontal="left" wrapText="1"/>
    </xf>
    <xf numFmtId="3" fontId="41" fillId="0" borderId="0" xfId="2" applyNumberFormat="1" applyFont="1" applyFill="1" applyBorder="1"/>
    <xf numFmtId="1" fontId="7" fillId="0" borderId="0" xfId="2" applyNumberFormat="1" applyFont="1" applyFill="1" applyBorder="1" applyAlignment="1">
      <alignment horizontal="center" vertical="center"/>
    </xf>
    <xf numFmtId="168" fontId="7" fillId="0" borderId="0" xfId="2" applyNumberFormat="1" applyFont="1" applyFill="1" applyBorder="1" applyAlignment="1">
      <alignment horizontal="center" vertical="top" wrapText="1"/>
    </xf>
    <xf numFmtId="0" fontId="7" fillId="0" borderId="26" xfId="4" applyFont="1" applyFill="1" applyBorder="1" applyAlignment="1">
      <alignment horizontal="left" wrapText="1"/>
    </xf>
    <xf numFmtId="0" fontId="39" fillId="0" borderId="38" xfId="2" applyFont="1" applyFill="1" applyBorder="1" applyAlignment="1">
      <alignment horizontal="center"/>
    </xf>
    <xf numFmtId="3" fontId="39" fillId="0" borderId="38" xfId="2" applyNumberFormat="1" applyFont="1" applyFill="1" applyBorder="1" applyAlignment="1">
      <alignment horizontal="center"/>
    </xf>
    <xf numFmtId="3" fontId="7" fillId="0" borderId="38" xfId="2" applyNumberFormat="1" applyFont="1" applyFill="1" applyBorder="1" applyAlignment="1">
      <alignment horizontal="center"/>
    </xf>
    <xf numFmtId="0" fontId="5" fillId="0" borderId="38" xfId="2" applyFont="1" applyFill="1" applyBorder="1" applyAlignment="1">
      <alignment horizontal="center"/>
    </xf>
    <xf numFmtId="3" fontId="39" fillId="0" borderId="10" xfId="2" applyNumberFormat="1" applyFont="1" applyFill="1" applyBorder="1" applyAlignment="1">
      <alignment horizontal="center"/>
    </xf>
    <xf numFmtId="170" fontId="39" fillId="2" borderId="58" xfId="10" applyNumberFormat="1" applyFont="1" applyFill="1" applyBorder="1" applyAlignment="1">
      <alignment horizontal="right"/>
    </xf>
    <xf numFmtId="169" fontId="7" fillId="0" borderId="17" xfId="4" applyNumberFormat="1" applyFont="1" applyFill="1" applyBorder="1" applyAlignment="1">
      <alignment horizontal="right"/>
    </xf>
    <xf numFmtId="172" fontId="5" fillId="0" borderId="18" xfId="2" applyNumberFormat="1" applyFont="1" applyFill="1" applyBorder="1"/>
    <xf numFmtId="0" fontId="5" fillId="0" borderId="19" xfId="5" applyNumberFormat="1" applyFont="1" applyFill="1" applyBorder="1"/>
    <xf numFmtId="172" fontId="5" fillId="0" borderId="19" xfId="2" applyNumberFormat="1" applyFont="1" applyFill="1" applyBorder="1"/>
    <xf numFmtId="172" fontId="5" fillId="0" borderId="14" xfId="2" applyNumberFormat="1" applyFont="1" applyFill="1" applyBorder="1"/>
    <xf numFmtId="0" fontId="5" fillId="0" borderId="45" xfId="5" applyNumberFormat="1" applyFont="1" applyFill="1" applyBorder="1"/>
    <xf numFmtId="3" fontId="26" fillId="0" borderId="10" xfId="2" applyNumberFormat="1" applyFont="1" applyFill="1" applyBorder="1" applyAlignment="1">
      <alignment horizontal="center"/>
    </xf>
    <xf numFmtId="170" fontId="26" fillId="0" borderId="12" xfId="10" applyNumberFormat="1" applyFont="1" applyFill="1" applyBorder="1" applyAlignment="1">
      <alignment horizontal="right"/>
    </xf>
    <xf numFmtId="170" fontId="39" fillId="0" borderId="6" xfId="10" applyNumberFormat="1" applyFont="1" applyFill="1" applyBorder="1" applyAlignment="1">
      <alignment horizontal="right"/>
    </xf>
    <xf numFmtId="170" fontId="39" fillId="0" borderId="12" xfId="10" applyNumberFormat="1" applyFont="1" applyFill="1" applyBorder="1" applyAlignment="1">
      <alignment horizontal="right"/>
    </xf>
    <xf numFmtId="170" fontId="41" fillId="0" borderId="16" xfId="10" applyNumberFormat="1" applyFont="1" applyFill="1" applyBorder="1" applyAlignment="1">
      <alignment horizontal="right"/>
    </xf>
    <xf numFmtId="3" fontId="26" fillId="0" borderId="12" xfId="2" applyNumberFormat="1" applyFont="1" applyFill="1" applyBorder="1" applyAlignment="1">
      <alignment horizontal="right"/>
    </xf>
    <xf numFmtId="169" fontId="39" fillId="0" borderId="10" xfId="10" applyNumberFormat="1" applyFont="1" applyFill="1" applyBorder="1" applyAlignment="1">
      <alignment horizontal="right"/>
    </xf>
    <xf numFmtId="170" fontId="39" fillId="0" borderId="6" xfId="2" applyNumberFormat="1" applyFont="1" applyFill="1" applyBorder="1" applyAlignment="1">
      <alignment horizontal="right"/>
    </xf>
    <xf numFmtId="170" fontId="39" fillId="2" borderId="6" xfId="10" applyNumberFormat="1" applyFont="1" applyFill="1" applyBorder="1" applyAlignment="1">
      <alignment horizontal="right"/>
    </xf>
    <xf numFmtId="169" fontId="26" fillId="0" borderId="34" xfId="2" quotePrefix="1" applyNumberFormat="1" applyFont="1" applyFill="1" applyBorder="1" applyAlignment="1">
      <alignment horizontal="right"/>
    </xf>
    <xf numFmtId="3" fontId="26" fillId="0" borderId="12" xfId="2" applyNumberFormat="1" applyFont="1" applyFill="1" applyBorder="1"/>
    <xf numFmtId="168" fontId="7" fillId="0" borderId="52" xfId="2" applyNumberFormat="1" applyFont="1" applyFill="1" applyBorder="1" applyAlignment="1">
      <alignment horizontal="right" vertical="top" wrapText="1"/>
    </xf>
    <xf numFmtId="168" fontId="5" fillId="0" borderId="39" xfId="2" applyNumberFormat="1" applyFont="1" applyFill="1" applyBorder="1" applyAlignment="1">
      <alignment horizontal="right" vertical="top" wrapText="1"/>
    </xf>
    <xf numFmtId="168" fontId="5" fillId="0" borderId="41" xfId="2" applyNumberFormat="1" applyFont="1" applyFill="1" applyBorder="1" applyAlignment="1">
      <alignment horizontal="right" vertical="top" wrapText="1"/>
    </xf>
    <xf numFmtId="168" fontId="7" fillId="0" borderId="38" xfId="2" applyNumberFormat="1" applyFont="1" applyFill="1" applyBorder="1" applyAlignment="1">
      <alignment horizontal="right" vertical="top" wrapText="1"/>
    </xf>
    <xf numFmtId="172" fontId="7" fillId="0" borderId="23" xfId="2" applyNumberFormat="1" applyFont="1" applyFill="1" applyBorder="1"/>
    <xf numFmtId="172" fontId="7" fillId="0" borderId="58" xfId="2" applyNumberFormat="1" applyFont="1" applyFill="1" applyBorder="1"/>
    <xf numFmtId="172" fontId="7" fillId="0" borderId="19" xfId="2" applyNumberFormat="1" applyFont="1" applyFill="1" applyBorder="1"/>
    <xf numFmtId="172" fontId="5" fillId="0" borderId="47" xfId="2" applyNumberFormat="1" applyFont="1" applyFill="1" applyBorder="1" applyAlignment="1">
      <alignment horizontal="right"/>
    </xf>
    <xf numFmtId="172" fontId="5" fillId="0" borderId="19" xfId="2" applyNumberFormat="1" applyFont="1" applyFill="1" applyBorder="1" applyAlignment="1">
      <alignment horizontal="right"/>
    </xf>
    <xf numFmtId="172" fontId="7" fillId="0" borderId="23" xfId="2" applyNumberFormat="1" applyFont="1" applyFill="1" applyBorder="1" applyAlignment="1">
      <alignment horizontal="right"/>
    </xf>
    <xf numFmtId="172" fontId="7" fillId="0" borderId="47" xfId="2" applyNumberFormat="1" applyFont="1" applyFill="1" applyBorder="1" applyAlignment="1">
      <alignment horizontal="right"/>
    </xf>
    <xf numFmtId="172" fontId="7" fillId="0" borderId="23" xfId="2" quotePrefix="1" applyNumberFormat="1" applyFont="1" applyFill="1" applyBorder="1" applyAlignment="1">
      <alignment horizontal="right"/>
    </xf>
    <xf numFmtId="172" fontId="5" fillId="0" borderId="19" xfId="2" quotePrefix="1" applyNumberFormat="1" applyFont="1" applyFill="1" applyBorder="1" applyAlignment="1">
      <alignment horizontal="right"/>
    </xf>
    <xf numFmtId="0" fontId="5" fillId="0" borderId="12" xfId="5" applyNumberFormat="1" applyFont="1" applyFill="1" applyBorder="1"/>
    <xf numFmtId="172" fontId="7" fillId="0" borderId="6" xfId="2" quotePrefix="1" applyNumberFormat="1" applyFont="1" applyFill="1" applyBorder="1" applyAlignment="1">
      <alignment horizontal="right"/>
    </xf>
    <xf numFmtId="172" fontId="7" fillId="0" borderId="9" xfId="2" applyNumberFormat="1" applyFont="1" applyFill="1" applyBorder="1" applyAlignment="1">
      <alignment horizontal="right"/>
    </xf>
    <xf numFmtId="0" fontId="5" fillId="0" borderId="18" xfId="2" applyFont="1" applyFill="1" applyBorder="1"/>
    <xf numFmtId="0" fontId="39" fillId="0" borderId="10" xfId="2" applyFont="1" applyFill="1" applyBorder="1" applyAlignment="1">
      <alignment horizontal="center"/>
    </xf>
    <xf numFmtId="3" fontId="9" fillId="0" borderId="0" xfId="2" applyNumberFormat="1" applyFont="1" applyFill="1" applyAlignment="1">
      <alignment horizontal="left"/>
    </xf>
    <xf numFmtId="169" fontId="5" fillId="0" borderId="0" xfId="4" applyNumberFormat="1" applyFont="1" applyFill="1" applyBorder="1" applyAlignment="1">
      <alignment horizontal="right"/>
    </xf>
    <xf numFmtId="172" fontId="5" fillId="0" borderId="40" xfId="2" applyNumberFormat="1" applyFont="1" applyFill="1" applyBorder="1"/>
    <xf numFmtId="0" fontId="39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"/>
    </xf>
    <xf numFmtId="3" fontId="26" fillId="0" borderId="0" xfId="2" applyNumberFormat="1" applyFont="1" applyFill="1" applyAlignment="1">
      <alignment horizontal="center"/>
    </xf>
    <xf numFmtId="0" fontId="21" fillId="0" borderId="0" xfId="2" applyFont="1" applyFill="1" applyAlignment="1">
      <alignment horizontal="center"/>
    </xf>
    <xf numFmtId="1" fontId="39" fillId="0" borderId="17" xfId="2" applyNumberFormat="1" applyFont="1" applyFill="1" applyBorder="1" applyAlignment="1">
      <alignment horizontal="center"/>
    </xf>
    <xf numFmtId="1" fontId="39" fillId="0" borderId="32" xfId="2" applyNumberFormat="1" applyFont="1" applyFill="1" applyBorder="1" applyAlignment="1">
      <alignment horizontal="center"/>
    </xf>
    <xf numFmtId="1" fontId="39" fillId="0" borderId="18" xfId="2" applyNumberFormat="1" applyFont="1" applyFill="1" applyBorder="1" applyAlignment="1">
      <alignment horizontal="center"/>
    </xf>
    <xf numFmtId="3" fontId="39" fillId="0" borderId="18" xfId="2" applyNumberFormat="1" applyFont="1" applyFill="1" applyBorder="1" applyAlignment="1">
      <alignment horizontal="center"/>
    </xf>
    <xf numFmtId="170" fontId="26" fillId="0" borderId="18" xfId="10" applyNumberFormat="1" applyFont="1" applyFill="1" applyBorder="1" applyAlignment="1">
      <alignment horizontal="right"/>
    </xf>
    <xf numFmtId="170" fontId="39" fillId="0" borderId="9" xfId="10" applyNumberFormat="1" applyFont="1" applyFill="1" applyBorder="1" applyAlignment="1">
      <alignment horizontal="right"/>
    </xf>
    <xf numFmtId="0" fontId="26" fillId="0" borderId="18" xfId="2" applyFont="1" applyFill="1" applyBorder="1" applyAlignment="1">
      <alignment horizontal="center"/>
    </xf>
    <xf numFmtId="170" fontId="41" fillId="0" borderId="17" xfId="10" applyNumberFormat="1" applyFont="1" applyFill="1" applyBorder="1" applyAlignment="1">
      <alignment horizontal="right"/>
    </xf>
    <xf numFmtId="170" fontId="39" fillId="0" borderId="18" xfId="10" applyNumberFormat="1" applyFont="1" applyFill="1" applyBorder="1" applyAlignment="1">
      <alignment horizontal="right"/>
    </xf>
    <xf numFmtId="0" fontId="39" fillId="0" borderId="18" xfId="2" applyFont="1" applyFill="1" applyBorder="1" applyAlignment="1">
      <alignment horizontal="center"/>
    </xf>
    <xf numFmtId="0" fontId="26" fillId="0" borderId="18" xfId="2" applyFont="1" applyFill="1" applyBorder="1"/>
    <xf numFmtId="170" fontId="39" fillId="0" borderId="9" xfId="2" applyNumberFormat="1" applyFont="1" applyFill="1" applyBorder="1" applyAlignment="1">
      <alignment horizontal="right"/>
    </xf>
    <xf numFmtId="170" fontId="39" fillId="2" borderId="9" xfId="10" applyNumberFormat="1" applyFont="1" applyFill="1" applyBorder="1" applyAlignment="1">
      <alignment horizontal="right"/>
    </xf>
    <xf numFmtId="169" fontId="39" fillId="0" borderId="22" xfId="10" applyNumberFormat="1" applyFont="1" applyFill="1" applyBorder="1" applyAlignment="1">
      <alignment horizontal="right"/>
    </xf>
    <xf numFmtId="0" fontId="47" fillId="0" borderId="0" xfId="16"/>
    <xf numFmtId="0" fontId="5" fillId="0" borderId="52" xfId="2" applyFont="1" applyFill="1" applyBorder="1" applyAlignment="1">
      <alignment vertical="top" wrapText="1"/>
    </xf>
    <xf numFmtId="168" fontId="5" fillId="0" borderId="38" xfId="2" applyNumberFormat="1" applyFont="1" applyFill="1" applyBorder="1" applyAlignment="1">
      <alignment horizontal="right" vertical="top" wrapText="1"/>
    </xf>
    <xf numFmtId="168" fontId="7" fillId="0" borderId="31" xfId="2" applyNumberFormat="1" applyFont="1" applyFill="1" applyBorder="1" applyAlignment="1">
      <alignment horizontal="right" vertical="top" wrapText="1"/>
    </xf>
    <xf numFmtId="168" fontId="7" fillId="0" borderId="59" xfId="2" applyNumberFormat="1" applyFont="1" applyFill="1" applyBorder="1" applyAlignment="1">
      <alignment horizontal="right" vertical="top" wrapText="1"/>
    </xf>
    <xf numFmtId="168" fontId="7" fillId="0" borderId="40" xfId="2" applyNumberFormat="1" applyFont="1" applyFill="1" applyBorder="1" applyAlignment="1">
      <alignment horizontal="right" vertical="top" wrapText="1"/>
    </xf>
    <xf numFmtId="170" fontId="26" fillId="0" borderId="0" xfId="2" applyNumberFormat="1" applyFont="1" applyFill="1" applyBorder="1"/>
    <xf numFmtId="3" fontId="26" fillId="0" borderId="18" xfId="2" applyNumberFormat="1" applyFont="1" applyFill="1" applyBorder="1" applyAlignment="1">
      <alignment horizontal="right"/>
    </xf>
    <xf numFmtId="0" fontId="16" fillId="0" borderId="0" xfId="2" applyFont="1" applyFill="1"/>
    <xf numFmtId="0" fontId="9" fillId="0" borderId="0" xfId="5" applyFont="1" applyFill="1" applyAlignment="1">
      <alignment horizontal="center"/>
    </xf>
    <xf numFmtId="3" fontId="9" fillId="0" borderId="0" xfId="2" applyNumberFormat="1" applyFont="1" applyFill="1" applyAlignment="1">
      <alignment horizontal="left"/>
    </xf>
    <xf numFmtId="0" fontId="5" fillId="0" borderId="57" xfId="4" applyFont="1" applyFill="1" applyBorder="1" applyAlignment="1">
      <alignment horizontal="left"/>
    </xf>
    <xf numFmtId="0" fontId="7" fillId="0" borderId="57" xfId="4" applyFont="1" applyFill="1" applyBorder="1" applyAlignment="1">
      <alignment horizontal="center"/>
    </xf>
    <xf numFmtId="169" fontId="5" fillId="0" borderId="57" xfId="4" applyNumberFormat="1" applyFont="1" applyFill="1" applyBorder="1" applyAlignment="1">
      <alignment horizontal="right"/>
    </xf>
    <xf numFmtId="0" fontId="7" fillId="0" borderId="16" xfId="2" applyFont="1" applyFill="1" applyBorder="1" applyAlignment="1">
      <alignment horizontal="center" vertical="center" wrapText="1"/>
    </xf>
    <xf numFmtId="0" fontId="5" fillId="2" borderId="26" xfId="4" applyFont="1" applyFill="1" applyBorder="1" applyAlignment="1"/>
    <xf numFmtId="0" fontId="7" fillId="2" borderId="12" xfId="4" applyFont="1" applyFill="1" applyBorder="1" applyAlignment="1">
      <alignment horizontal="center"/>
    </xf>
    <xf numFmtId="169" fontId="5" fillId="2" borderId="10" xfId="4" applyNumberFormat="1" applyFont="1" applyFill="1" applyBorder="1" applyAlignment="1">
      <alignment horizontal="right"/>
    </xf>
    <xf numFmtId="0" fontId="39" fillId="0" borderId="0" xfId="2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"/>
    </xf>
    <xf numFmtId="3" fontId="26" fillId="0" borderId="0" xfId="2" applyNumberFormat="1" applyFont="1" applyFill="1" applyAlignment="1">
      <alignment horizontal="center"/>
    </xf>
    <xf numFmtId="0" fontId="9" fillId="0" borderId="0" xfId="5" applyFont="1" applyFill="1" applyAlignment="1">
      <alignment horizontal="center"/>
    </xf>
    <xf numFmtId="0" fontId="7" fillId="0" borderId="26" xfId="4" applyFont="1" applyFill="1" applyBorder="1" applyAlignment="1">
      <alignment horizontal="left" wrapText="1"/>
    </xf>
    <xf numFmtId="0" fontId="7" fillId="0" borderId="44" xfId="4" applyFont="1" applyFill="1" applyBorder="1" applyAlignment="1">
      <alignment horizontal="left" wrapText="1" indent="3"/>
    </xf>
    <xf numFmtId="0" fontId="7" fillId="0" borderId="35" xfId="4" applyFont="1" applyFill="1" applyBorder="1" applyAlignment="1">
      <alignment horizontal="left" wrapText="1" indent="3"/>
    </xf>
    <xf numFmtId="0" fontId="7" fillId="0" borderId="6" xfId="4" applyFont="1" applyFill="1" applyBorder="1" applyAlignment="1">
      <alignment horizontal="center" wrapText="1"/>
    </xf>
    <xf numFmtId="0" fontId="6" fillId="0" borderId="0" xfId="2" applyFont="1" applyFill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center"/>
    </xf>
    <xf numFmtId="14" fontId="7" fillId="0" borderId="32" xfId="4" applyNumberFormat="1" applyFont="1" applyFill="1" applyBorder="1" applyAlignment="1">
      <alignment horizontal="center" wrapText="1"/>
    </xf>
    <xf numFmtId="14" fontId="7" fillId="0" borderId="17" xfId="4" applyNumberFormat="1" applyFont="1" applyFill="1" applyBorder="1" applyAlignment="1">
      <alignment horizontal="center" wrapText="1"/>
    </xf>
    <xf numFmtId="1" fontId="7" fillId="0" borderId="22" xfId="4" applyNumberFormat="1" applyFont="1" applyFill="1" applyBorder="1" applyAlignment="1">
      <alignment horizontal="center" wrapText="1"/>
    </xf>
    <xf numFmtId="0" fontId="7" fillId="0" borderId="16" xfId="4" applyNumberFormat="1" applyFont="1" applyFill="1" applyBorder="1" applyAlignment="1">
      <alignment horizontal="center" wrapText="1"/>
    </xf>
    <xf numFmtId="0" fontId="7" fillId="0" borderId="54" xfId="2" applyFont="1" applyFill="1" applyBorder="1" applyAlignment="1">
      <alignment horizontal="center"/>
    </xf>
    <xf numFmtId="0" fontId="7" fillId="0" borderId="55" xfId="2" applyFont="1" applyFill="1" applyBorder="1" applyAlignment="1">
      <alignment horizontal="center"/>
    </xf>
    <xf numFmtId="0" fontId="7" fillId="0" borderId="54" xfId="4" applyFont="1" applyFill="1" applyBorder="1" applyAlignment="1">
      <alignment horizontal="center" wrapText="1"/>
    </xf>
    <xf numFmtId="0" fontId="7" fillId="0" borderId="10" xfId="4" applyFont="1" applyFill="1" applyBorder="1" applyAlignment="1">
      <alignment horizontal="center" wrapText="1"/>
    </xf>
    <xf numFmtId="0" fontId="7" fillId="0" borderId="28" xfId="4" applyFont="1" applyFill="1" applyBorder="1" applyAlignment="1">
      <alignment horizontal="center" wrapText="1"/>
    </xf>
    <xf numFmtId="0" fontId="5" fillId="0" borderId="25" xfId="2" applyFont="1" applyFill="1" applyBorder="1" applyAlignment="1">
      <alignment horizontal="center"/>
    </xf>
    <xf numFmtId="0" fontId="5" fillId="0" borderId="26" xfId="2" applyFont="1" applyFill="1" applyBorder="1" applyAlignment="1">
      <alignment horizontal="center"/>
    </xf>
    <xf numFmtId="0" fontId="5" fillId="0" borderId="35" xfId="2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8" fillId="0" borderId="0" xfId="2" applyFont="1" applyFill="1" applyAlignment="1">
      <alignment horizontal="center" vertical="center" wrapText="1"/>
    </xf>
    <xf numFmtId="1" fontId="7" fillId="0" borderId="36" xfId="4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4" fontId="7" fillId="0" borderId="37" xfId="4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38" xfId="2" applyFont="1" applyFill="1" applyBorder="1" applyAlignment="1">
      <alignment horizontal="left" wrapText="1"/>
    </xf>
    <xf numFmtId="0" fontId="5" fillId="0" borderId="46" xfId="2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/>
    </xf>
    <xf numFmtId="3" fontId="9" fillId="0" borderId="0" xfId="2" applyNumberFormat="1" applyFont="1" applyFill="1" applyAlignment="1">
      <alignment horizontal="left"/>
    </xf>
    <xf numFmtId="0" fontId="20" fillId="0" borderId="0" xfId="2" applyFont="1" applyFill="1" applyAlignment="1">
      <alignment horizont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center" wrapText="1"/>
    </xf>
    <xf numFmtId="0" fontId="2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25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/>
    </xf>
    <xf numFmtId="0" fontId="23" fillId="0" borderId="14" xfId="2" applyFont="1" applyFill="1" applyBorder="1" applyAlignment="1">
      <alignment horizontal="center" vertical="center"/>
    </xf>
    <xf numFmtId="0" fontId="23" fillId="0" borderId="17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top" wrapText="1"/>
    </xf>
    <xf numFmtId="0" fontId="7" fillId="0" borderId="27" xfId="2" applyFont="1" applyFill="1" applyBorder="1" applyAlignment="1">
      <alignment horizontal="center" vertical="top" wrapText="1"/>
    </xf>
    <xf numFmtId="0" fontId="9" fillId="0" borderId="0" xfId="5" applyFont="1" applyFill="1" applyAlignment="1">
      <alignment horizontal="left"/>
    </xf>
    <xf numFmtId="0" fontId="44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" fontId="7" fillId="0" borderId="13" xfId="4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1" fontId="7" fillId="0" borderId="14" xfId="4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"/>
    </xf>
    <xf numFmtId="0" fontId="5" fillId="0" borderId="25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>
      <alignment horizontal="center" vertical="center"/>
    </xf>
    <xf numFmtId="178" fontId="30" fillId="0" borderId="38" xfId="0" applyNumberFormat="1" applyFont="1" applyFill="1" applyBorder="1" applyAlignment="1">
      <alignment horizontal="center" vertical="center"/>
    </xf>
    <xf numFmtId="178" fontId="27" fillId="0" borderId="0" xfId="0" applyNumberFormat="1" applyFont="1" applyFill="1" applyBorder="1" applyAlignment="1">
      <alignment horizontal="center" vertical="center"/>
    </xf>
    <xf numFmtId="178" fontId="27" fillId="0" borderId="38" xfId="0" applyNumberFormat="1" applyFont="1" applyFill="1" applyBorder="1" applyAlignment="1">
      <alignment horizontal="center" vertical="center"/>
    </xf>
    <xf numFmtId="178" fontId="30" fillId="2" borderId="0" xfId="0" applyNumberFormat="1" applyFont="1" applyFill="1" applyBorder="1" applyAlignment="1">
      <alignment horizontal="center" vertical="center"/>
    </xf>
    <xf numFmtId="178" fontId="30" fillId="2" borderId="38" xfId="0" applyNumberFormat="1" applyFont="1" applyFill="1" applyBorder="1" applyAlignment="1">
      <alignment horizontal="center" vertical="center"/>
    </xf>
    <xf numFmtId="178" fontId="27" fillId="2" borderId="0" xfId="0" applyNumberFormat="1" applyFont="1" applyFill="1" applyBorder="1" applyAlignment="1">
      <alignment horizontal="center" vertical="center"/>
    </xf>
    <xf numFmtId="178" fontId="27" fillId="2" borderId="38" xfId="0" applyNumberFormat="1" applyFont="1" applyFill="1" applyBorder="1" applyAlignment="1">
      <alignment horizontal="center" vertical="center"/>
    </xf>
    <xf numFmtId="178" fontId="30" fillId="2" borderId="15" xfId="0" applyNumberFormat="1" applyFont="1" applyFill="1" applyBorder="1" applyAlignment="1">
      <alignment horizontal="center" vertical="center"/>
    </xf>
    <xf numFmtId="178" fontId="30" fillId="2" borderId="39" xfId="0" applyNumberFormat="1" applyFont="1" applyFill="1" applyBorder="1" applyAlignment="1">
      <alignment horizontal="center" vertical="center"/>
    </xf>
    <xf numFmtId="178" fontId="30" fillId="2" borderId="42" xfId="0" applyNumberFormat="1" applyFont="1" applyFill="1" applyBorder="1" applyAlignment="1">
      <alignment horizontal="center" vertical="center"/>
    </xf>
    <xf numFmtId="178" fontId="30" fillId="2" borderId="41" xfId="0" applyNumberFormat="1" applyFont="1" applyFill="1" applyBorder="1" applyAlignment="1">
      <alignment horizontal="center" vertical="center"/>
    </xf>
    <xf numFmtId="178" fontId="30" fillId="2" borderId="7" xfId="0" applyNumberFormat="1" applyFont="1" applyFill="1" applyBorder="1" applyAlignment="1">
      <alignment horizontal="center" vertical="center"/>
    </xf>
    <xf numFmtId="178" fontId="30" fillId="2" borderId="52" xfId="0" applyNumberFormat="1" applyFont="1" applyFill="1" applyBorder="1" applyAlignment="1">
      <alignment horizontal="center" vertical="center"/>
    </xf>
  </cellXfs>
  <cellStyles count="18">
    <cellStyle name="Comma 2" xfId="1"/>
    <cellStyle name="Comma 2 2" xfId="11"/>
    <cellStyle name="Comma 3" xfId="10"/>
    <cellStyle name="ESTILO.EPIGRAFE" xfId="12"/>
    <cellStyle name="ESTILO.IMPORTESIN" xfId="9"/>
    <cellStyle name="ESTILO.IMPORTETXT" xfId="17"/>
    <cellStyle name="Normal" xfId="0" builtinId="0"/>
    <cellStyle name="Normal 2" xfId="2"/>
    <cellStyle name="Normal 2 2" xfId="13"/>
    <cellStyle name="Normal 2 3" xfId="15"/>
    <cellStyle name="Normal 3" xfId="3"/>
    <cellStyle name="Normal 3 2" xfId="16"/>
    <cellStyle name="Normal 4" xfId="14"/>
    <cellStyle name="Normal_BCP_NIC" xfId="7"/>
    <cellStyle name="Normal_C1_NIC" xfId="8"/>
    <cellStyle name="Normal_PG CONSOLIDADA" xfId="4"/>
    <cellStyle name="Normal_Sheet 2" xfId="5"/>
    <cellStyle name="Percent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Data\eAudIT12\DM\cd6d5b22-050c-4444-bd42-5e4e5cbe03ff\CheckOutDocs\Iberaval%20S.G.R%202012\Afigal%203Q11\CW\CW_Afigal_3Q11\programa%20de%20analisis%20financiero.copia\M22%20PACA97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rrera1\OneDrive%20-%20KPMG\Desktop\ABANCA\Nivel%20II\4Q19\Final\____CCAA\Control%20Notas%20ABANCA%20Nivel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bertoblanco\AppData\Roaming\Microsoft\Excel\Iberaval%204Q11\Cuadros%20Memoria%20Iberaval%202011_AB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rleslouiscruz\AppData\Local\Microsoft\Windows\Temporary%20Internet%20Files\Content.Outlook\JVX9NN74\Junio%202014\Template%20Calculo%20VA%20Deuda%20y%20Gasto%20Financiero\Template%20Calculo%20VA%20Deuda%20y%20Gasto%20Financiero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vidal\Clientes%202015\Abanca%20Holding\EE.FF%20PBC%203q15\Junio%202015\Sabanas%20de%20Consolidaci&#243;n\Aportaci&#243;n%20%20AH%20Estados%20Consolidados%20300615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vidal\AppData\Local\Microsoft\Windows\Temporary%20Internet%20Files\Content.Outlook\O7SMS9YQ\Septiembre%202015\Grupo%20AH\Diciembre%202014\Sabanas%20de%20Consolidaci&#243;n\Sabana%20Consolidaci&#243;n%20%20BHH%20y%20Estados%20Consolidados%2031121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vidal\AppData\Local\Microsoft\Windows\Temporary%20Internet%20Files\Content.Outlook\O7SMS9YQ\Aportaci&#243;n%20Holding%20Dic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ERVER\DATA\Tempe\Final\Memoria%20Definitiva%20Tempe\Modelo_Mem_2001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2%20(Disclosure%20%20of%20FINREP%20Implementation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bertoblanco\AppData\Local\Microsoft\Windows\Temporary%20Internet%20Files\Content.Outlook\EYMCK63Y\EF2011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Balance y PyG"/>
      <sheetName val="Cuadro de financiación"/>
      <sheetName val="Flujos de tesorería"/>
      <sheetName val="Información complementaria"/>
      <sheetName val="Balance analítico"/>
      <sheetName val="Cuenta de PyG analítica"/>
      <sheetName val="Rentabilidad económica"/>
      <sheetName val="Rtb. econ. explotación"/>
      <sheetName val="Rot. Activo Fijo"/>
      <sheetName val="Rot. NOF"/>
      <sheetName val="Valor añadido"/>
      <sheetName val="Análisis financiero estático"/>
      <sheetName val="Análisis financiero dinámico"/>
      <sheetName val="Rtb. financiera"/>
      <sheetName val="calance y PyG"/>
    </sheetNames>
    <sheetDataSet>
      <sheetData sheetId="0" refreshError="1">
        <row r="5">
          <cell r="C5" t="str">
            <v>ANÁLISIS DE ESTADOS FINANCIEROS</v>
          </cell>
        </row>
        <row r="6">
          <cell r="C6" t="str">
            <v>Curso 2002/2003</v>
          </cell>
        </row>
        <row r="9">
          <cell r="C9" t="str">
            <v>ANÁLISIS DE LA EMPRESA:</v>
          </cell>
        </row>
        <row r="12">
          <cell r="C12" t="str">
            <v>Ponga aquí el nombre de la empresa</v>
          </cell>
        </row>
        <row r="16">
          <cell r="C16" t="str">
            <v>Año:</v>
          </cell>
          <cell r="D16" t="str">
            <v>XXXX</v>
          </cell>
        </row>
        <row r="19">
          <cell r="C19" t="str">
            <v>Parte:</v>
          </cell>
          <cell r="D19" t="str">
            <v>1ª ó 2ª</v>
          </cell>
        </row>
        <row r="23">
          <cell r="C23" t="str">
            <v>Trabajo efectuado por:</v>
          </cell>
        </row>
        <row r="25">
          <cell r="C25" t="str">
            <v>D.N.I.</v>
          </cell>
          <cell r="D25" t="str">
            <v>1º apellido</v>
          </cell>
          <cell r="E25" t="str">
            <v>2º apellido</v>
          </cell>
          <cell r="F25" t="str">
            <v>Nombre</v>
          </cell>
        </row>
        <row r="27">
          <cell r="C27" t="str">
            <v>00.000.000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5">
          <cell r="C35" t="str">
            <v>Grupo:</v>
          </cell>
          <cell r="D35" t="str">
            <v>X</v>
          </cell>
        </row>
        <row r="36">
          <cell r="C36" t="str">
            <v>(A/B)</v>
          </cell>
        </row>
      </sheetData>
      <sheetData sheetId="1" refreshError="1">
        <row r="2">
          <cell r="B2" t="str">
            <v>BALANCE DE LAS CUENTAS ANUALES</v>
          </cell>
        </row>
        <row r="3">
          <cell r="B3" t="str">
            <v>(en miles de pesetas)</v>
          </cell>
          <cell r="C3" t="str">
            <v>Año X</v>
          </cell>
          <cell r="D3" t="str">
            <v>Año X-1</v>
          </cell>
        </row>
        <row r="4">
          <cell r="B4" t="str">
            <v>ACTIVO</v>
          </cell>
          <cell r="C4" t="str">
            <v>u.m.</v>
          </cell>
          <cell r="D4" t="str">
            <v>u.m.</v>
          </cell>
        </row>
        <row r="5">
          <cell r="B5" t="str">
            <v>A) Accionistas (socios) por Desembolsos no Exigidos</v>
          </cell>
          <cell r="C5">
            <v>0</v>
          </cell>
          <cell r="D5">
            <v>0</v>
          </cell>
        </row>
        <row r="6">
          <cell r="B6" t="str">
            <v>B)Inmovilizado</v>
          </cell>
          <cell r="C6" t="str">
            <v/>
          </cell>
          <cell r="D6" t="str">
            <v/>
          </cell>
        </row>
        <row r="7">
          <cell r="B7" t="str">
            <v xml:space="preserve">  I. Gastos de establecimiento</v>
          </cell>
          <cell r="C7">
            <v>0</v>
          </cell>
          <cell r="D7">
            <v>0</v>
          </cell>
        </row>
        <row r="8">
          <cell r="B8" t="str">
            <v xml:space="preserve">  II. Inmovilizaciones inmateriales</v>
          </cell>
          <cell r="C8" t="str">
            <v/>
          </cell>
          <cell r="D8" t="str">
            <v/>
          </cell>
        </row>
        <row r="9">
          <cell r="B9" t="str">
            <v xml:space="preserve">    1.Gastos de investigación y desarrollo</v>
          </cell>
          <cell r="C9">
            <v>0</v>
          </cell>
          <cell r="D9">
            <v>0</v>
          </cell>
        </row>
        <row r="10">
          <cell r="B10" t="str">
            <v xml:space="preserve">    2.Concesiones, patentes, licencias, marcas, y similares</v>
          </cell>
          <cell r="C10">
            <v>0</v>
          </cell>
          <cell r="D10">
            <v>0</v>
          </cell>
        </row>
        <row r="11">
          <cell r="B11" t="str">
            <v xml:space="preserve">    3.Fondo de comercio</v>
          </cell>
          <cell r="C11">
            <v>0</v>
          </cell>
          <cell r="D11">
            <v>0</v>
          </cell>
        </row>
        <row r="12">
          <cell r="B12" t="str">
            <v xml:space="preserve">    4.Derechos de traspaso</v>
          </cell>
          <cell r="C12">
            <v>0</v>
          </cell>
          <cell r="D12">
            <v>0</v>
          </cell>
        </row>
        <row r="13">
          <cell r="B13" t="str">
            <v xml:space="preserve">    5.Aplicaciones informáticas</v>
          </cell>
          <cell r="C13">
            <v>0</v>
          </cell>
          <cell r="D13">
            <v>0</v>
          </cell>
        </row>
        <row r="14">
          <cell r="B14" t="str">
            <v xml:space="preserve">    6.Anticipos</v>
          </cell>
          <cell r="C14">
            <v>0</v>
          </cell>
          <cell r="D14">
            <v>0</v>
          </cell>
        </row>
        <row r="15">
          <cell r="B15" t="str">
            <v xml:space="preserve">    7.Derechos sobre bienes en régimen de arrendamiento financiero</v>
          </cell>
          <cell r="C15">
            <v>0</v>
          </cell>
          <cell r="D15">
            <v>0</v>
          </cell>
        </row>
        <row r="16">
          <cell r="B16" t="str">
            <v xml:space="preserve">    8.Provisiones</v>
          </cell>
          <cell r="C16">
            <v>0</v>
          </cell>
          <cell r="D16">
            <v>0</v>
          </cell>
        </row>
        <row r="17">
          <cell r="B17" t="str">
            <v xml:space="preserve">    9.Amortizaciones</v>
          </cell>
          <cell r="C17">
            <v>0</v>
          </cell>
          <cell r="D17">
            <v>0</v>
          </cell>
        </row>
        <row r="18">
          <cell r="B18" t="str">
            <v xml:space="preserve">  III. Inmovilizaciones materiales</v>
          </cell>
          <cell r="C18" t="str">
            <v/>
          </cell>
          <cell r="D18" t="str">
            <v/>
          </cell>
        </row>
        <row r="19">
          <cell r="B19" t="str">
            <v xml:space="preserve">    1.Terrenos y construcciones</v>
          </cell>
          <cell r="C19">
            <v>0</v>
          </cell>
          <cell r="D19">
            <v>0</v>
          </cell>
        </row>
        <row r="20">
          <cell r="B20" t="str">
            <v xml:space="preserve">    2.Instalaciones técnicas y maquinaria</v>
          </cell>
          <cell r="C20">
            <v>0</v>
          </cell>
          <cell r="D20">
            <v>0</v>
          </cell>
        </row>
        <row r="21">
          <cell r="B21" t="str">
            <v xml:space="preserve">    3.Otras instalaciones, utillaje y mobiliario</v>
          </cell>
          <cell r="C21">
            <v>0</v>
          </cell>
          <cell r="D21">
            <v>0</v>
          </cell>
        </row>
        <row r="22">
          <cell r="B22" t="str">
            <v xml:space="preserve">    4.Anticipos e inmovilizaciones materiales en curso</v>
          </cell>
          <cell r="C22">
            <v>0</v>
          </cell>
          <cell r="D22">
            <v>0</v>
          </cell>
        </row>
        <row r="23">
          <cell r="B23" t="str">
            <v xml:space="preserve">    5.Otro inmovilizado</v>
          </cell>
          <cell r="C23">
            <v>0</v>
          </cell>
          <cell r="D23">
            <v>0</v>
          </cell>
        </row>
        <row r="24">
          <cell r="B24" t="str">
            <v xml:space="preserve">    6.Provisiones</v>
          </cell>
          <cell r="C24">
            <v>0</v>
          </cell>
          <cell r="D24">
            <v>0</v>
          </cell>
        </row>
        <row r="25">
          <cell r="B25" t="str">
            <v xml:space="preserve">    7.Amortizaciones</v>
          </cell>
          <cell r="C25">
            <v>0</v>
          </cell>
          <cell r="D25">
            <v>0</v>
          </cell>
        </row>
        <row r="26">
          <cell r="B26" t="str">
            <v xml:space="preserve">  IV. Inmovilizaciones financieras</v>
          </cell>
          <cell r="C26" t="str">
            <v/>
          </cell>
          <cell r="D26" t="str">
            <v/>
          </cell>
        </row>
        <row r="27">
          <cell r="B27" t="str">
            <v xml:space="preserve">    1.Participaciones en empresas del grupo</v>
          </cell>
          <cell r="C27">
            <v>0</v>
          </cell>
          <cell r="D27">
            <v>0</v>
          </cell>
        </row>
        <row r="28">
          <cell r="B28" t="str">
            <v xml:space="preserve">    2.Créditos a empresas del grupo</v>
          </cell>
          <cell r="C28">
            <v>0</v>
          </cell>
          <cell r="D28">
            <v>0</v>
          </cell>
        </row>
        <row r="29">
          <cell r="B29" t="str">
            <v xml:space="preserve">    3.Participaciones en empresas asociadas</v>
          </cell>
          <cell r="C29">
            <v>0</v>
          </cell>
          <cell r="D29">
            <v>0</v>
          </cell>
        </row>
        <row r="30">
          <cell r="B30" t="str">
            <v xml:space="preserve">    4.Créditos a empresas asociadas</v>
          </cell>
          <cell r="C30">
            <v>0</v>
          </cell>
          <cell r="D30">
            <v>0</v>
          </cell>
        </row>
        <row r="31">
          <cell r="B31" t="str">
            <v xml:space="preserve">    5.Cartera de valores a largo plazo</v>
          </cell>
          <cell r="C31">
            <v>0</v>
          </cell>
          <cell r="D31">
            <v>0</v>
          </cell>
        </row>
        <row r="32">
          <cell r="B32" t="str">
            <v xml:space="preserve">    6.Otros créditos</v>
          </cell>
          <cell r="C32">
            <v>0</v>
          </cell>
          <cell r="D32">
            <v>0</v>
          </cell>
        </row>
        <row r="33">
          <cell r="B33" t="str">
            <v xml:space="preserve">    7.Depositos y fianzas constituidos a largo plazo</v>
          </cell>
          <cell r="C33">
            <v>0</v>
          </cell>
          <cell r="D33">
            <v>0</v>
          </cell>
        </row>
        <row r="34">
          <cell r="B34" t="str">
            <v xml:space="preserve">    8.Provisiones</v>
          </cell>
          <cell r="C34">
            <v>0</v>
          </cell>
          <cell r="D34">
            <v>0</v>
          </cell>
        </row>
        <row r="35">
          <cell r="B35" t="str">
            <v xml:space="preserve">  V. Acciones propias</v>
          </cell>
          <cell r="C35">
            <v>0</v>
          </cell>
          <cell r="D35">
            <v>0</v>
          </cell>
        </row>
        <row r="36">
          <cell r="B36" t="str">
            <v xml:space="preserve">  VI.Deudores por operaciones de tráfico a largo plazo</v>
          </cell>
          <cell r="C36">
            <v>0</v>
          </cell>
          <cell r="D36">
            <v>0</v>
          </cell>
        </row>
        <row r="37">
          <cell r="B37" t="str">
            <v xml:space="preserve">  VII.Administraciones públicas a largo plazo</v>
          </cell>
          <cell r="C37">
            <v>0</v>
          </cell>
          <cell r="D37">
            <v>0</v>
          </cell>
        </row>
        <row r="38">
          <cell r="B38" t="str">
            <v>C)Gastos a Distribuir en Varios Ejercicios</v>
          </cell>
          <cell r="C38">
            <v>0</v>
          </cell>
          <cell r="D38">
            <v>0</v>
          </cell>
        </row>
        <row r="39">
          <cell r="B39" t="str">
            <v xml:space="preserve">Suma y sigue: </v>
          </cell>
          <cell r="C39">
            <v>0</v>
          </cell>
          <cell r="D39">
            <v>0</v>
          </cell>
        </row>
        <row r="41">
          <cell r="B41" t="str">
            <v>ACTIVO</v>
          </cell>
          <cell r="C41" t="str">
            <v>Año X</v>
          </cell>
          <cell r="D41" t="str">
            <v>Año X-1</v>
          </cell>
        </row>
        <row r="42">
          <cell r="B42" t="str">
            <v xml:space="preserve">Suma y sigue: </v>
          </cell>
          <cell r="C42">
            <v>0</v>
          </cell>
          <cell r="D42">
            <v>0</v>
          </cell>
        </row>
        <row r="43">
          <cell r="B43" t="str">
            <v>D)Activo Circulante</v>
          </cell>
          <cell r="C43" t="str">
            <v/>
          </cell>
          <cell r="D43" t="str">
            <v/>
          </cell>
        </row>
        <row r="44">
          <cell r="B44" t="str">
            <v xml:space="preserve">  I. Accionistas por desembolsos exigidos</v>
          </cell>
          <cell r="C44">
            <v>0</v>
          </cell>
          <cell r="D44">
            <v>0</v>
          </cell>
        </row>
        <row r="45">
          <cell r="B45" t="str">
            <v xml:space="preserve">  II.Existencias</v>
          </cell>
          <cell r="C45" t="str">
            <v/>
          </cell>
          <cell r="D45" t="str">
            <v/>
          </cell>
        </row>
        <row r="46">
          <cell r="B46" t="str">
            <v xml:space="preserve">    1.Comerciales</v>
          </cell>
          <cell r="C46">
            <v>0</v>
          </cell>
          <cell r="D46">
            <v>0</v>
          </cell>
        </row>
        <row r="47">
          <cell r="B47" t="str">
            <v xml:space="preserve">    2.Materias primas y otros aprovisionamientos</v>
          </cell>
          <cell r="C47">
            <v>0</v>
          </cell>
          <cell r="D47">
            <v>0</v>
          </cell>
        </row>
        <row r="48">
          <cell r="B48" t="str">
            <v xml:space="preserve">    3.Productos en curso y semiterminados</v>
          </cell>
          <cell r="C48">
            <v>0</v>
          </cell>
          <cell r="D48">
            <v>0</v>
          </cell>
        </row>
        <row r="49">
          <cell r="B49" t="str">
            <v xml:space="preserve">    4.Productos terminados</v>
          </cell>
          <cell r="C49">
            <v>0</v>
          </cell>
          <cell r="D49">
            <v>0</v>
          </cell>
        </row>
        <row r="50">
          <cell r="B50" t="str">
            <v xml:space="preserve">    5.Subproductos, residuos y materiales recuperados</v>
          </cell>
          <cell r="C50">
            <v>0</v>
          </cell>
          <cell r="D50">
            <v>0</v>
          </cell>
        </row>
        <row r="51">
          <cell r="B51" t="str">
            <v xml:space="preserve">    6.Anticipos</v>
          </cell>
          <cell r="C51">
            <v>0</v>
          </cell>
          <cell r="D51">
            <v>0</v>
          </cell>
        </row>
        <row r="52">
          <cell r="B52" t="str">
            <v xml:space="preserve">    7.Provisiones</v>
          </cell>
          <cell r="C52">
            <v>0</v>
          </cell>
          <cell r="D52">
            <v>0</v>
          </cell>
        </row>
        <row r="53">
          <cell r="B53" t="str">
            <v xml:space="preserve">  III.Deudores</v>
          </cell>
          <cell r="C53" t="str">
            <v/>
          </cell>
          <cell r="D53" t="str">
            <v/>
          </cell>
        </row>
        <row r="54">
          <cell r="B54" t="str">
            <v xml:space="preserve">    1.Clientes por ventas y prestaciones de servicios</v>
          </cell>
          <cell r="C54">
            <v>0</v>
          </cell>
          <cell r="D54">
            <v>0</v>
          </cell>
        </row>
        <row r="55">
          <cell r="B55" t="str">
            <v xml:space="preserve">    2.Empresas del grupo, deudores</v>
          </cell>
          <cell r="C55">
            <v>0</v>
          </cell>
          <cell r="D55">
            <v>0</v>
          </cell>
        </row>
        <row r="56">
          <cell r="B56" t="str">
            <v xml:space="preserve">    3.Empresas asociadas, deudores</v>
          </cell>
          <cell r="C56">
            <v>0</v>
          </cell>
          <cell r="D56">
            <v>0</v>
          </cell>
        </row>
        <row r="57">
          <cell r="B57" t="str">
            <v xml:space="preserve">    4.Deudores varios</v>
          </cell>
          <cell r="C57">
            <v>0</v>
          </cell>
          <cell r="D57">
            <v>0</v>
          </cell>
        </row>
        <row r="58">
          <cell r="B58" t="str">
            <v xml:space="preserve">    5.Personal</v>
          </cell>
          <cell r="C58">
            <v>0</v>
          </cell>
          <cell r="D58">
            <v>0</v>
          </cell>
        </row>
        <row r="59">
          <cell r="B59" t="str">
            <v xml:space="preserve">    6.Administraciones públicas</v>
          </cell>
          <cell r="C59">
            <v>0</v>
          </cell>
          <cell r="D59">
            <v>0</v>
          </cell>
        </row>
        <row r="60">
          <cell r="B60" t="str">
            <v xml:space="preserve">    7.Provisiones</v>
          </cell>
          <cell r="C60">
            <v>0</v>
          </cell>
          <cell r="D60">
            <v>0</v>
          </cell>
        </row>
        <row r="61">
          <cell r="B61" t="str">
            <v xml:space="preserve">  IV.Inversiones financieras temporales</v>
          </cell>
          <cell r="C61" t="str">
            <v/>
          </cell>
          <cell r="D61" t="str">
            <v/>
          </cell>
        </row>
        <row r="62">
          <cell r="B62" t="str">
            <v xml:space="preserve">     1.Participaciones en empresas del grupo</v>
          </cell>
          <cell r="C62">
            <v>0</v>
          </cell>
          <cell r="D62">
            <v>0</v>
          </cell>
        </row>
        <row r="63">
          <cell r="B63" t="str">
            <v xml:space="preserve">     2.Créditos a empresas del grupo</v>
          </cell>
          <cell r="C63">
            <v>0</v>
          </cell>
          <cell r="D63">
            <v>0</v>
          </cell>
        </row>
        <row r="64">
          <cell r="B64" t="str">
            <v xml:space="preserve">     3.Participaciones en empresas asociadas</v>
          </cell>
          <cell r="C64">
            <v>0</v>
          </cell>
          <cell r="D64">
            <v>0</v>
          </cell>
        </row>
        <row r="65">
          <cell r="B65" t="str">
            <v xml:space="preserve">     4.Créditos a empresas asociadas</v>
          </cell>
          <cell r="C65">
            <v>0</v>
          </cell>
          <cell r="D65">
            <v>0</v>
          </cell>
        </row>
        <row r="66">
          <cell r="B66" t="str">
            <v xml:space="preserve">     5.Cartera de valores a corto plazo</v>
          </cell>
          <cell r="C66">
            <v>0</v>
          </cell>
          <cell r="D66">
            <v>0</v>
          </cell>
        </row>
        <row r="67">
          <cell r="B67" t="str">
            <v xml:space="preserve">     6.Otros créditos</v>
          </cell>
          <cell r="C67">
            <v>0</v>
          </cell>
          <cell r="D67">
            <v>0</v>
          </cell>
        </row>
        <row r="68">
          <cell r="B68" t="str">
            <v xml:space="preserve">     7.Depósitos y fianzas constituidas a corto plazo</v>
          </cell>
          <cell r="C68">
            <v>0</v>
          </cell>
          <cell r="D68">
            <v>0</v>
          </cell>
        </row>
        <row r="69">
          <cell r="B69" t="str">
            <v xml:space="preserve">     8.Provisiones</v>
          </cell>
          <cell r="C69">
            <v>0</v>
          </cell>
          <cell r="D69">
            <v>0</v>
          </cell>
        </row>
        <row r="70">
          <cell r="B70" t="str">
            <v xml:space="preserve">  V. Acciones propias en situaciones especiales</v>
          </cell>
          <cell r="C70">
            <v>0</v>
          </cell>
          <cell r="D70">
            <v>0</v>
          </cell>
        </row>
        <row r="71">
          <cell r="B71" t="str">
            <v xml:space="preserve">  VI. Tesorería</v>
          </cell>
          <cell r="C71">
            <v>0</v>
          </cell>
          <cell r="D71">
            <v>0</v>
          </cell>
        </row>
        <row r="72">
          <cell r="B72" t="str">
            <v xml:space="preserve">  VII.Ajustes por periodificación</v>
          </cell>
          <cell r="C72">
            <v>0</v>
          </cell>
          <cell r="D72">
            <v>0</v>
          </cell>
        </row>
        <row r="73">
          <cell r="B73" t="str">
            <v>Total Activo:</v>
          </cell>
          <cell r="C73">
            <v>0</v>
          </cell>
          <cell r="D73">
            <v>0</v>
          </cell>
        </row>
        <row r="75">
          <cell r="B75" t="str">
            <v>PASIVO</v>
          </cell>
          <cell r="C75" t="str">
            <v>Año X</v>
          </cell>
          <cell r="D75" t="str">
            <v>Año X-1</v>
          </cell>
        </row>
        <row r="76">
          <cell r="B76" t="str">
            <v>A)Fondos Propios</v>
          </cell>
          <cell r="C76" t="str">
            <v/>
          </cell>
          <cell r="D76" t="str">
            <v/>
          </cell>
        </row>
        <row r="77">
          <cell r="B77" t="str">
            <v xml:space="preserve">  I.Capital suscrito</v>
          </cell>
          <cell r="C77">
            <v>0</v>
          </cell>
          <cell r="D77">
            <v>0</v>
          </cell>
        </row>
        <row r="78">
          <cell r="B78" t="str">
            <v xml:space="preserve">  II.Prima de emisión</v>
          </cell>
          <cell r="C78">
            <v>0</v>
          </cell>
          <cell r="D78">
            <v>0</v>
          </cell>
        </row>
        <row r="79">
          <cell r="B79" t="str">
            <v xml:space="preserve">  III.Reserva de revalorización</v>
          </cell>
          <cell r="C79">
            <v>0</v>
          </cell>
          <cell r="D79">
            <v>0</v>
          </cell>
        </row>
        <row r="80">
          <cell r="B80" t="str">
            <v xml:space="preserve">  IV.Reservas</v>
          </cell>
          <cell r="C80" t="str">
            <v/>
          </cell>
          <cell r="D80" t="str">
            <v/>
          </cell>
        </row>
        <row r="81">
          <cell r="B81" t="str">
            <v xml:space="preserve">    1.Reserva legal</v>
          </cell>
          <cell r="C81">
            <v>0</v>
          </cell>
          <cell r="D81">
            <v>0</v>
          </cell>
        </row>
        <row r="82">
          <cell r="B82" t="str">
            <v xml:space="preserve">    2.Reserva para acciones propias</v>
          </cell>
          <cell r="C82">
            <v>0</v>
          </cell>
          <cell r="D82">
            <v>0</v>
          </cell>
        </row>
        <row r="83">
          <cell r="B83" t="str">
            <v xml:space="preserve">    3.Reserva para acciones de la sociedad dominante</v>
          </cell>
          <cell r="C83">
            <v>0</v>
          </cell>
          <cell r="D83">
            <v>0</v>
          </cell>
        </row>
        <row r="84">
          <cell r="B84" t="str">
            <v xml:space="preserve">    4.Reservas estatutarias</v>
          </cell>
          <cell r="C84">
            <v>0</v>
          </cell>
          <cell r="D84">
            <v>0</v>
          </cell>
        </row>
        <row r="85">
          <cell r="B85" t="str">
            <v xml:space="preserve">    5.Otras reservas</v>
          </cell>
          <cell r="C85">
            <v>0</v>
          </cell>
          <cell r="D85">
            <v>0</v>
          </cell>
        </row>
        <row r="86">
          <cell r="B86" t="str">
            <v xml:space="preserve">  V.Resultados de ejercicios anteriores</v>
          </cell>
          <cell r="C86" t="str">
            <v/>
          </cell>
          <cell r="D86" t="str">
            <v/>
          </cell>
        </row>
        <row r="87">
          <cell r="B87" t="str">
            <v xml:space="preserve">    1.Remanente</v>
          </cell>
          <cell r="C87">
            <v>0</v>
          </cell>
          <cell r="D87">
            <v>0</v>
          </cell>
        </row>
        <row r="88">
          <cell r="B88" t="str">
            <v xml:space="preserve">    2.Resultados negativos de ejercicios anteriores</v>
          </cell>
          <cell r="C88">
            <v>0</v>
          </cell>
          <cell r="D88">
            <v>0</v>
          </cell>
        </row>
        <row r="89">
          <cell r="B89" t="str">
            <v xml:space="preserve">   3.Aportaciones de socios para compensación de pérdidas</v>
          </cell>
          <cell r="C89">
            <v>0</v>
          </cell>
          <cell r="D89">
            <v>0</v>
          </cell>
        </row>
        <row r="90">
          <cell r="B90" t="str">
            <v xml:space="preserve">  VI.Pérdidas y ganancias (beneficio o pérdida)</v>
          </cell>
          <cell r="C90">
            <v>0</v>
          </cell>
          <cell r="D90">
            <v>0</v>
          </cell>
        </row>
        <row r="91">
          <cell r="B91" t="str">
            <v xml:space="preserve">  VII.Dividendo a cuenta entregado en el ejercicio (-)</v>
          </cell>
          <cell r="C91">
            <v>0</v>
          </cell>
          <cell r="D91">
            <v>0</v>
          </cell>
        </row>
        <row r="92">
          <cell r="B92" t="str">
            <v xml:space="preserve">  VIII.Acciones propias para reducción de capital (-)</v>
          </cell>
          <cell r="C92">
            <v>0</v>
          </cell>
          <cell r="D92">
            <v>0</v>
          </cell>
        </row>
        <row r="93">
          <cell r="B93" t="str">
            <v>B)Ingresos a Distribuir en Varios Ejercicios</v>
          </cell>
          <cell r="C93" t="str">
            <v/>
          </cell>
          <cell r="D93" t="str">
            <v/>
          </cell>
        </row>
        <row r="94">
          <cell r="B94" t="str">
            <v xml:space="preserve">    1.Subvenciones de capital</v>
          </cell>
          <cell r="C94">
            <v>0</v>
          </cell>
          <cell r="D94">
            <v>0</v>
          </cell>
        </row>
        <row r="95">
          <cell r="B95" t="str">
            <v xml:space="preserve">    2.Diferencias positivas de cambio</v>
          </cell>
          <cell r="C95">
            <v>0</v>
          </cell>
          <cell r="D95">
            <v>0</v>
          </cell>
        </row>
        <row r="96">
          <cell r="B96" t="str">
            <v xml:space="preserve">    3.Otros ingresos a  distribuir en varios ejercicios</v>
          </cell>
          <cell r="C96">
            <v>0</v>
          </cell>
          <cell r="D96">
            <v>0</v>
          </cell>
        </row>
        <row r="97">
          <cell r="B97" t="str">
            <v>C)Provisiones para Riesgos y Gastos</v>
          </cell>
          <cell r="C97" t="str">
            <v/>
          </cell>
          <cell r="D97" t="str">
            <v/>
          </cell>
        </row>
        <row r="98">
          <cell r="B98" t="str">
            <v xml:space="preserve">    1.Prov. para pensiones y obligaciones similares</v>
          </cell>
          <cell r="C98">
            <v>0</v>
          </cell>
          <cell r="D98">
            <v>0</v>
          </cell>
        </row>
        <row r="99">
          <cell r="B99" t="str">
            <v xml:space="preserve">    2.Provisiones para impuestos</v>
          </cell>
          <cell r="C99">
            <v>0</v>
          </cell>
          <cell r="D99">
            <v>0</v>
          </cell>
        </row>
        <row r="100">
          <cell r="B100" t="str">
            <v xml:space="preserve">    3.Otras provisiones</v>
          </cell>
          <cell r="C100">
            <v>0</v>
          </cell>
          <cell r="D100">
            <v>0</v>
          </cell>
        </row>
        <row r="101">
          <cell r="B101" t="str">
            <v xml:space="preserve">    4.Fondo de reversión</v>
          </cell>
          <cell r="C101">
            <v>0</v>
          </cell>
          <cell r="D101">
            <v>0</v>
          </cell>
        </row>
        <row r="102">
          <cell r="B102" t="str">
            <v>D)Acreedores a Largo Plazo</v>
          </cell>
          <cell r="C102" t="str">
            <v/>
          </cell>
          <cell r="D102" t="str">
            <v/>
          </cell>
        </row>
        <row r="103">
          <cell r="B103" t="str">
            <v xml:space="preserve">  I.Emisiones de obligaciones y otros valores análogos</v>
          </cell>
          <cell r="C103" t="str">
            <v/>
          </cell>
          <cell r="D103" t="str">
            <v/>
          </cell>
        </row>
        <row r="104">
          <cell r="B104" t="str">
            <v xml:space="preserve">    1.Obligaciones no convertibles</v>
          </cell>
          <cell r="C104">
            <v>0</v>
          </cell>
          <cell r="D104">
            <v>0</v>
          </cell>
        </row>
        <row r="105">
          <cell r="B105" t="str">
            <v xml:space="preserve">    2.Obligaciones convertibles</v>
          </cell>
          <cell r="C105">
            <v>0</v>
          </cell>
          <cell r="D105">
            <v>0</v>
          </cell>
        </row>
        <row r="106">
          <cell r="B106" t="str">
            <v xml:space="preserve">    3.Otras deudas representadas en valores negociables</v>
          </cell>
          <cell r="C106">
            <v>0</v>
          </cell>
          <cell r="D106">
            <v>0</v>
          </cell>
        </row>
        <row r="107">
          <cell r="B107" t="str">
            <v xml:space="preserve">  II.Deudas con entidades de crédito</v>
          </cell>
          <cell r="C107" t="str">
            <v/>
          </cell>
          <cell r="D107" t="str">
            <v/>
          </cell>
        </row>
        <row r="108">
          <cell r="B108" t="str">
            <v xml:space="preserve">    1.Préstamos y otras deudas</v>
          </cell>
          <cell r="C108">
            <v>0</v>
          </cell>
          <cell r="D108">
            <v>0</v>
          </cell>
        </row>
        <row r="109">
          <cell r="B109" t="str">
            <v xml:space="preserve">    2.Deuda por intereses</v>
          </cell>
          <cell r="C109">
            <v>0</v>
          </cell>
          <cell r="D109">
            <v>0</v>
          </cell>
        </row>
        <row r="110">
          <cell r="B110" t="str">
            <v xml:space="preserve">    3.Acreedores por arrendamiento financiero a largo plazo</v>
          </cell>
          <cell r="C110">
            <v>0</v>
          </cell>
          <cell r="D110">
            <v>0</v>
          </cell>
        </row>
        <row r="111">
          <cell r="B111" t="str">
            <v xml:space="preserve">  III.Deudas con empresas del grupo y asociadas</v>
          </cell>
          <cell r="C111" t="str">
            <v/>
          </cell>
          <cell r="D111" t="str">
            <v/>
          </cell>
        </row>
        <row r="112">
          <cell r="B112" t="str">
            <v xml:space="preserve">    1.Deudas con empresas del grupo</v>
          </cell>
          <cell r="C112">
            <v>0</v>
          </cell>
          <cell r="D112">
            <v>0</v>
          </cell>
        </row>
        <row r="113">
          <cell r="B113" t="str">
            <v xml:space="preserve">    2.Deudas con empresas asociadas</v>
          </cell>
          <cell r="C113">
            <v>0</v>
          </cell>
          <cell r="D113">
            <v>0</v>
          </cell>
        </row>
        <row r="114">
          <cell r="B114" t="str">
            <v xml:space="preserve">  IV.Otros acreedores</v>
          </cell>
          <cell r="C114" t="str">
            <v/>
          </cell>
          <cell r="D114" t="str">
            <v/>
          </cell>
        </row>
        <row r="115">
          <cell r="B115" t="str">
            <v xml:space="preserve">    1.Deudas representadas por efectos a pagar</v>
          </cell>
          <cell r="C115">
            <v>0</v>
          </cell>
          <cell r="D115">
            <v>0</v>
          </cell>
        </row>
        <row r="116">
          <cell r="B116" t="str">
            <v xml:space="preserve">    2.Otras deudas</v>
          </cell>
          <cell r="C116">
            <v>0</v>
          </cell>
          <cell r="D116">
            <v>0</v>
          </cell>
        </row>
        <row r="117">
          <cell r="B117" t="str">
            <v xml:space="preserve">    3.Fianzas y depositos recibidos a largo plazo</v>
          </cell>
          <cell r="C117">
            <v>0</v>
          </cell>
          <cell r="D117">
            <v>0</v>
          </cell>
        </row>
        <row r="118">
          <cell r="B118" t="str">
            <v xml:space="preserve">  V.Desembolsos pendientes sobre acciones</v>
          </cell>
          <cell r="C118" t="str">
            <v/>
          </cell>
          <cell r="D118" t="str">
            <v/>
          </cell>
        </row>
        <row r="119">
          <cell r="B119" t="str">
            <v xml:space="preserve">    1.De empresas del grupo</v>
          </cell>
          <cell r="C119">
            <v>0</v>
          </cell>
          <cell r="D119">
            <v>0</v>
          </cell>
        </row>
        <row r="120">
          <cell r="B120" t="str">
            <v xml:space="preserve">    2.De empresas asociadas</v>
          </cell>
          <cell r="C120">
            <v>0</v>
          </cell>
          <cell r="D120">
            <v>0</v>
          </cell>
        </row>
        <row r="121">
          <cell r="B121" t="str">
            <v xml:space="preserve">    3.De otras empresas</v>
          </cell>
          <cell r="C121">
            <v>0</v>
          </cell>
          <cell r="D121">
            <v>0</v>
          </cell>
        </row>
        <row r="122">
          <cell r="B122" t="str">
            <v xml:space="preserve">  VI.Acreedores por operaciones de tráfico a largo plazo</v>
          </cell>
          <cell r="C122">
            <v>0</v>
          </cell>
          <cell r="D122">
            <v>0</v>
          </cell>
        </row>
        <row r="123">
          <cell r="B123" t="str">
            <v xml:space="preserve">  VII.Administraciones públicas a largo plazo</v>
          </cell>
          <cell r="C123">
            <v>0</v>
          </cell>
          <cell r="D123">
            <v>0</v>
          </cell>
        </row>
        <row r="124">
          <cell r="B124" t="str">
            <v xml:space="preserve">Suma y sigue: </v>
          </cell>
          <cell r="C124">
            <v>0</v>
          </cell>
          <cell r="D124">
            <v>0</v>
          </cell>
        </row>
        <row r="126">
          <cell r="B126" t="str">
            <v>PASIVO</v>
          </cell>
          <cell r="C126" t="str">
            <v>Año X</v>
          </cell>
          <cell r="D126" t="str">
            <v>Año X-1</v>
          </cell>
        </row>
        <row r="127">
          <cell r="B127" t="str">
            <v xml:space="preserve">Suma y sigue: </v>
          </cell>
          <cell r="C127">
            <v>0</v>
          </cell>
          <cell r="D127">
            <v>0</v>
          </cell>
        </row>
        <row r="128">
          <cell r="B128" t="str">
            <v>E)Acreedores a Corto Plazo</v>
          </cell>
          <cell r="C128" t="str">
            <v/>
          </cell>
          <cell r="D128" t="str">
            <v/>
          </cell>
        </row>
        <row r="129">
          <cell r="B129" t="str">
            <v xml:space="preserve">  I.Emisiones de obligaciones y otros valores negociables</v>
          </cell>
          <cell r="C129" t="str">
            <v/>
          </cell>
          <cell r="D129" t="str">
            <v/>
          </cell>
        </row>
        <row r="130">
          <cell r="B130" t="str">
            <v xml:space="preserve">    1.Obligaciones no convertibles</v>
          </cell>
          <cell r="C130">
            <v>0</v>
          </cell>
          <cell r="D130">
            <v>0</v>
          </cell>
        </row>
        <row r="131">
          <cell r="B131" t="str">
            <v xml:space="preserve">    2.Obligaciones convertibles</v>
          </cell>
          <cell r="C131">
            <v>0</v>
          </cell>
          <cell r="D131">
            <v>0</v>
          </cell>
        </row>
        <row r="132">
          <cell r="B132" t="str">
            <v xml:space="preserve">    3.Otras deudas representadas en valores negociables</v>
          </cell>
          <cell r="C132">
            <v>0</v>
          </cell>
          <cell r="D132">
            <v>0</v>
          </cell>
        </row>
        <row r="133">
          <cell r="B133" t="str">
            <v xml:space="preserve">    4.Intereses de obligaciones y otros valores</v>
          </cell>
          <cell r="C133">
            <v>0</v>
          </cell>
          <cell r="D133">
            <v>0</v>
          </cell>
        </row>
        <row r="134">
          <cell r="B134" t="str">
            <v xml:space="preserve">  II.Deudas con entidades de crédito</v>
          </cell>
          <cell r="C134" t="str">
            <v/>
          </cell>
          <cell r="D134" t="str">
            <v/>
          </cell>
        </row>
        <row r="135">
          <cell r="B135" t="str">
            <v xml:space="preserve">    1.Préstamos y otras deudas</v>
          </cell>
          <cell r="C135">
            <v>0</v>
          </cell>
          <cell r="D135">
            <v>0</v>
          </cell>
        </row>
        <row r="136">
          <cell r="B136" t="str">
            <v xml:space="preserve">    2.Deuda por intereses</v>
          </cell>
          <cell r="C136">
            <v>0</v>
          </cell>
          <cell r="D136">
            <v>0</v>
          </cell>
        </row>
        <row r="137">
          <cell r="B137" t="str">
            <v xml:space="preserve">    3.Acreedores por arrendamiento financiero a corto plazo</v>
          </cell>
          <cell r="C137">
            <v>0</v>
          </cell>
          <cell r="D137">
            <v>0</v>
          </cell>
        </row>
        <row r="138">
          <cell r="B138" t="str">
            <v xml:space="preserve">  III.Deudas con empresas del grupo y asociadas</v>
          </cell>
          <cell r="C138" t="str">
            <v/>
          </cell>
          <cell r="D138" t="str">
            <v/>
          </cell>
        </row>
        <row r="139">
          <cell r="B139" t="str">
            <v xml:space="preserve">    1.Deudas con empresas del grupo</v>
          </cell>
          <cell r="C139">
            <v>0</v>
          </cell>
          <cell r="D139">
            <v>0</v>
          </cell>
        </row>
        <row r="140">
          <cell r="B140" t="str">
            <v xml:space="preserve">    2.Deudas con empresas asociadas</v>
          </cell>
          <cell r="C140">
            <v>0</v>
          </cell>
          <cell r="D140">
            <v>0</v>
          </cell>
        </row>
        <row r="141">
          <cell r="B141" t="str">
            <v xml:space="preserve">  IV.Acreedores comerciales</v>
          </cell>
          <cell r="C141" t="str">
            <v/>
          </cell>
          <cell r="D141" t="str">
            <v/>
          </cell>
        </row>
        <row r="142">
          <cell r="B142" t="str">
            <v xml:space="preserve">    1.Anticipos recibidos por pedidos</v>
          </cell>
          <cell r="C142">
            <v>0</v>
          </cell>
          <cell r="D142">
            <v>0</v>
          </cell>
        </row>
        <row r="143">
          <cell r="B143" t="str">
            <v xml:space="preserve">    2.Deudas por compras o prestaciones de servicios</v>
          </cell>
          <cell r="C143">
            <v>0</v>
          </cell>
          <cell r="D143">
            <v>0</v>
          </cell>
        </row>
        <row r="144">
          <cell r="B144" t="str">
            <v xml:space="preserve">    3.Deudas representadas por efectos a pagar</v>
          </cell>
          <cell r="C144">
            <v>0</v>
          </cell>
          <cell r="D144">
            <v>0</v>
          </cell>
        </row>
        <row r="145">
          <cell r="B145" t="str">
            <v xml:space="preserve">  V.Otras deudas no comerciales</v>
          </cell>
          <cell r="C145" t="str">
            <v/>
          </cell>
          <cell r="D145" t="str">
            <v/>
          </cell>
        </row>
        <row r="146">
          <cell r="B146" t="str">
            <v xml:space="preserve">    1.Administraciones públicas</v>
          </cell>
          <cell r="C146">
            <v>0</v>
          </cell>
          <cell r="D146">
            <v>0</v>
          </cell>
        </row>
        <row r="147">
          <cell r="B147" t="str">
            <v xml:space="preserve">    2.Deudas representadas por efectos a pagar</v>
          </cell>
          <cell r="C147">
            <v>0</v>
          </cell>
          <cell r="D147">
            <v>0</v>
          </cell>
        </row>
        <row r="148">
          <cell r="B148" t="str">
            <v xml:space="preserve">    3.Otras deudas</v>
          </cell>
          <cell r="C148">
            <v>0</v>
          </cell>
          <cell r="D148">
            <v>0</v>
          </cell>
        </row>
        <row r="149">
          <cell r="B149" t="str">
            <v xml:space="preserve">    4.Desembolsos pendientes sobre acciones a corto plazo</v>
          </cell>
          <cell r="C149">
            <v>0</v>
          </cell>
          <cell r="D149">
            <v>0</v>
          </cell>
        </row>
        <row r="150">
          <cell r="B150" t="str">
            <v xml:space="preserve">    5.Remuneraciones pendientes de pago</v>
          </cell>
          <cell r="C150">
            <v>0</v>
          </cell>
          <cell r="D150">
            <v>0</v>
          </cell>
        </row>
        <row r="151">
          <cell r="B151" t="str">
            <v xml:space="preserve">    6.Fianzas y depositos recibidos a corto plazo</v>
          </cell>
          <cell r="C151">
            <v>0</v>
          </cell>
          <cell r="D151">
            <v>0</v>
          </cell>
        </row>
        <row r="152">
          <cell r="B152" t="str">
            <v xml:space="preserve">  VI.Provisiones para operaciones de tráfico</v>
          </cell>
          <cell r="C152">
            <v>0</v>
          </cell>
          <cell r="D152">
            <v>0</v>
          </cell>
        </row>
        <row r="153">
          <cell r="B153" t="str">
            <v xml:space="preserve">  VII.Ajustes por periodificación</v>
          </cell>
          <cell r="C153">
            <v>0</v>
          </cell>
          <cell r="D153">
            <v>0</v>
          </cell>
        </row>
        <row r="154">
          <cell r="B154" t="str">
            <v xml:space="preserve">F)Provisiones para Riesgos y Gastos a Corto Plazo </v>
          </cell>
          <cell r="C154">
            <v>0</v>
          </cell>
          <cell r="D154">
            <v>0</v>
          </cell>
        </row>
        <row r="155">
          <cell r="B155" t="str">
            <v>Total Pasivo:</v>
          </cell>
          <cell r="C155">
            <v>0</v>
          </cell>
          <cell r="D155">
            <v>0</v>
          </cell>
        </row>
        <row r="156">
          <cell r="B156" t="str">
            <v>Comprobación (Activo - Pasivo):</v>
          </cell>
          <cell r="C156">
            <v>0</v>
          </cell>
          <cell r="D156">
            <v>0</v>
          </cell>
        </row>
        <row r="158">
          <cell r="B158" t="str">
            <v>CUENTA DE PÉRDIDAS Y GANANCIAS</v>
          </cell>
        </row>
        <row r="160">
          <cell r="B160" t="str">
            <v>DEBE</v>
          </cell>
          <cell r="C160" t="str">
            <v>Año X</v>
          </cell>
          <cell r="D160" t="str">
            <v>Año X-1</v>
          </cell>
        </row>
        <row r="161">
          <cell r="B161" t="str">
            <v>A)GASTOS</v>
          </cell>
        </row>
        <row r="162">
          <cell r="B162" t="str">
            <v xml:space="preserve">  1.Reducción de existencias de producto terminados y en curso</v>
          </cell>
          <cell r="C162">
            <v>0</v>
          </cell>
          <cell r="D162">
            <v>0</v>
          </cell>
        </row>
        <row r="163">
          <cell r="B163" t="str">
            <v xml:space="preserve">  2.Aprovisionamientos</v>
          </cell>
          <cell r="C163" t="str">
            <v/>
          </cell>
          <cell r="D163" t="str">
            <v/>
          </cell>
        </row>
        <row r="164">
          <cell r="B164" t="str">
            <v xml:space="preserve">    a)Consumo de mercancias</v>
          </cell>
          <cell r="C164">
            <v>0</v>
          </cell>
          <cell r="D164">
            <v>0</v>
          </cell>
        </row>
        <row r="165">
          <cell r="B165" t="str">
            <v xml:space="preserve">    b)Consumo de materias primas y materiales consumibles</v>
          </cell>
          <cell r="C165">
            <v>0</v>
          </cell>
          <cell r="D165">
            <v>0</v>
          </cell>
        </row>
        <row r="166">
          <cell r="B166" t="str">
            <v xml:space="preserve">    c)Otros gastos externos</v>
          </cell>
          <cell r="C166">
            <v>0</v>
          </cell>
          <cell r="D166">
            <v>0</v>
          </cell>
        </row>
        <row r="167">
          <cell r="B167" t="str">
            <v xml:space="preserve">  3.Gastos de personal</v>
          </cell>
          <cell r="C167" t="str">
            <v/>
          </cell>
          <cell r="D167" t="str">
            <v/>
          </cell>
        </row>
        <row r="168">
          <cell r="B168" t="str">
            <v xml:space="preserve">    a)Sueldos y salarios y asimilados</v>
          </cell>
          <cell r="C168">
            <v>0</v>
          </cell>
          <cell r="D168">
            <v>0</v>
          </cell>
        </row>
        <row r="169">
          <cell r="B169" t="str">
            <v xml:space="preserve">    b)Cargas sociales</v>
          </cell>
          <cell r="C169">
            <v>0</v>
          </cell>
          <cell r="D169">
            <v>0</v>
          </cell>
        </row>
        <row r="170">
          <cell r="B170" t="str">
            <v xml:space="preserve">  4.Dotaciones para amorización de inmovilizado</v>
          </cell>
          <cell r="C170">
            <v>0</v>
          </cell>
          <cell r="D170">
            <v>0</v>
          </cell>
        </row>
        <row r="171">
          <cell r="B171" t="str">
            <v xml:space="preserve">  5.Variaciones de las provisiones de tráfico</v>
          </cell>
          <cell r="C171" t="str">
            <v/>
          </cell>
          <cell r="D171" t="str">
            <v/>
          </cell>
        </row>
        <row r="172">
          <cell r="B172" t="str">
            <v xml:space="preserve">    a)Variación de las provisiones de existencias</v>
          </cell>
          <cell r="C172">
            <v>0</v>
          </cell>
          <cell r="D172">
            <v>0</v>
          </cell>
        </row>
        <row r="173">
          <cell r="B173" t="str">
            <v xml:space="preserve">    b)Variación de provisiones y pérdidas de créditos incobrables</v>
          </cell>
          <cell r="C173">
            <v>0</v>
          </cell>
          <cell r="D173">
            <v>0</v>
          </cell>
        </row>
        <row r="174">
          <cell r="B174" t="str">
            <v xml:space="preserve">    c)Variación de otras provisiones de tráfico</v>
          </cell>
          <cell r="C174">
            <v>0</v>
          </cell>
          <cell r="D174">
            <v>0</v>
          </cell>
        </row>
        <row r="175">
          <cell r="B175" t="str">
            <v xml:space="preserve">  6.Otros gastos de explotación</v>
          </cell>
          <cell r="C175" t="str">
            <v/>
          </cell>
          <cell r="D175" t="str">
            <v/>
          </cell>
        </row>
        <row r="176">
          <cell r="B176" t="str">
            <v xml:space="preserve">    a)Servicios exteriores</v>
          </cell>
          <cell r="C176">
            <v>0</v>
          </cell>
          <cell r="D176">
            <v>0</v>
          </cell>
        </row>
        <row r="177">
          <cell r="B177" t="str">
            <v xml:space="preserve">    b)Tributos</v>
          </cell>
          <cell r="C177">
            <v>0</v>
          </cell>
          <cell r="D177">
            <v>0</v>
          </cell>
        </row>
        <row r="178">
          <cell r="B178" t="str">
            <v xml:space="preserve">    c)Otros gastos de gestión corriente</v>
          </cell>
          <cell r="C178">
            <v>0</v>
          </cell>
          <cell r="D178">
            <v>0</v>
          </cell>
        </row>
        <row r="179">
          <cell r="B179" t="str">
            <v xml:space="preserve">    d)Dotación al fondo de reversión</v>
          </cell>
          <cell r="C179">
            <v>0</v>
          </cell>
          <cell r="D179">
            <v>0</v>
          </cell>
        </row>
        <row r="180">
          <cell r="B180" t="str">
            <v xml:space="preserve">    I.BENEFICIO DE EXPLOTACIÓN</v>
          </cell>
          <cell r="C180">
            <v>0</v>
          </cell>
          <cell r="D180">
            <v>0</v>
          </cell>
        </row>
        <row r="181">
          <cell r="B181" t="str">
            <v xml:space="preserve">  7.Gastos financieros y gastos asimilados</v>
          </cell>
        </row>
        <row r="182">
          <cell r="B182" t="str">
            <v xml:space="preserve">    a)Por deudas con empresas del Grupo</v>
          </cell>
          <cell r="C182">
            <v>0</v>
          </cell>
          <cell r="D182">
            <v>0</v>
          </cell>
        </row>
        <row r="183">
          <cell r="B183" t="str">
            <v xml:space="preserve">    b)Por deudas con empresas asociadas</v>
          </cell>
          <cell r="C183">
            <v>0</v>
          </cell>
          <cell r="D183">
            <v>0</v>
          </cell>
        </row>
        <row r="184">
          <cell r="B184" t="str">
            <v xml:space="preserve">    c)Por deudas con terceros y gastos asimilados</v>
          </cell>
          <cell r="C184">
            <v>0</v>
          </cell>
          <cell r="D184">
            <v>0</v>
          </cell>
        </row>
        <row r="185">
          <cell r="B185" t="str">
            <v xml:space="preserve">    d)Pérdidas de inversiones financieras</v>
          </cell>
          <cell r="C185">
            <v>0</v>
          </cell>
          <cell r="D185">
            <v>0</v>
          </cell>
        </row>
        <row r="186">
          <cell r="B186" t="str">
            <v xml:space="preserve">  8.Variación de las provisiones de inversiones financieras</v>
          </cell>
          <cell r="C186">
            <v>0</v>
          </cell>
          <cell r="D186">
            <v>0</v>
          </cell>
        </row>
        <row r="187">
          <cell r="B187" t="str">
            <v xml:space="preserve">  9.Diferencias negativas de cambio</v>
          </cell>
          <cell r="C187">
            <v>0</v>
          </cell>
          <cell r="D187">
            <v>0</v>
          </cell>
        </row>
        <row r="188">
          <cell r="B188" t="str">
            <v xml:space="preserve">    II.RESULTADOS FINANCIEROS POSITIVOS</v>
          </cell>
          <cell r="C188">
            <v>0</v>
          </cell>
          <cell r="D188">
            <v>0</v>
          </cell>
        </row>
        <row r="189">
          <cell r="B189" t="str">
            <v xml:space="preserve">    III.BENEFICIO DE LAS ACTIVIDADES ORDINARIAS</v>
          </cell>
          <cell r="C189">
            <v>0</v>
          </cell>
          <cell r="D189">
            <v>0</v>
          </cell>
        </row>
        <row r="190">
          <cell r="B190" t="str">
            <v xml:space="preserve">  10.Var.de la provisión de Inmovilizado inmaterial, material y cartera de control</v>
          </cell>
          <cell r="C190">
            <v>0</v>
          </cell>
          <cell r="D190">
            <v>0</v>
          </cell>
        </row>
        <row r="191">
          <cell r="B191" t="str">
            <v xml:space="preserve">  11.Pérdidas procedentes del inmovilizado inmaterial, material y cartera de control</v>
          </cell>
          <cell r="C191">
            <v>0</v>
          </cell>
          <cell r="D191">
            <v>0</v>
          </cell>
        </row>
        <row r="192">
          <cell r="B192" t="str">
            <v xml:space="preserve">  12.Pérdidas por operaciones con acciones y obligaciones propias</v>
          </cell>
          <cell r="C192">
            <v>0</v>
          </cell>
          <cell r="D192">
            <v>0</v>
          </cell>
        </row>
        <row r="193">
          <cell r="B193" t="str">
            <v xml:space="preserve">  13.Gastos extraordinarios</v>
          </cell>
          <cell r="C193">
            <v>0</v>
          </cell>
          <cell r="D193">
            <v>0</v>
          </cell>
        </row>
        <row r="194">
          <cell r="B194" t="str">
            <v xml:space="preserve">  14.Gastos y pérdidas de otros ejercicios</v>
          </cell>
          <cell r="C194">
            <v>0</v>
          </cell>
          <cell r="D194">
            <v>0</v>
          </cell>
        </row>
        <row r="195">
          <cell r="B195" t="str">
            <v xml:space="preserve">    IV.RESULTADOS EXTRAORDINARIOS POSITIVOS</v>
          </cell>
          <cell r="C195">
            <v>0</v>
          </cell>
          <cell r="D195">
            <v>0</v>
          </cell>
        </row>
        <row r="196">
          <cell r="B196" t="str">
            <v xml:space="preserve">    V.BENEFICIOS ANTES DE IMPUESTOS</v>
          </cell>
          <cell r="C196">
            <v>0</v>
          </cell>
          <cell r="D196">
            <v>0</v>
          </cell>
        </row>
        <row r="197">
          <cell r="B197" t="str">
            <v xml:space="preserve">  15.Impuesto sobre Sociedades</v>
          </cell>
          <cell r="C197">
            <v>0</v>
          </cell>
          <cell r="D197">
            <v>0</v>
          </cell>
        </row>
        <row r="198">
          <cell r="B198" t="str">
            <v xml:space="preserve">  16.Otros Impuestos</v>
          </cell>
          <cell r="C198">
            <v>0</v>
          </cell>
          <cell r="D198">
            <v>0</v>
          </cell>
        </row>
        <row r="199">
          <cell r="B199" t="str">
            <v xml:space="preserve">    VI.RESULTADO DEL EJERCICIO (BENEFICIO)</v>
          </cell>
          <cell r="C199">
            <v>0</v>
          </cell>
          <cell r="D199">
            <v>0</v>
          </cell>
        </row>
        <row r="201">
          <cell r="B201" t="str">
            <v>HABER</v>
          </cell>
          <cell r="C201" t="str">
            <v>Año X</v>
          </cell>
          <cell r="D201" t="str">
            <v>Año X-1</v>
          </cell>
        </row>
        <row r="202">
          <cell r="B202" t="str">
            <v>B)INGRESOS</v>
          </cell>
        </row>
        <row r="203">
          <cell r="B203" t="str">
            <v xml:space="preserve">  1.Importe neto de la cifra de negocios</v>
          </cell>
          <cell r="C203" t="str">
            <v/>
          </cell>
          <cell r="D203" t="str">
            <v/>
          </cell>
        </row>
        <row r="204">
          <cell r="B204" t="str">
            <v xml:space="preserve">    a)Ventas</v>
          </cell>
          <cell r="C204">
            <v>0</v>
          </cell>
          <cell r="D204">
            <v>0</v>
          </cell>
        </row>
        <row r="205">
          <cell r="B205" t="str">
            <v xml:space="preserve">    b)Prestaciones de servicios</v>
          </cell>
          <cell r="C205">
            <v>0</v>
          </cell>
          <cell r="D205">
            <v>0</v>
          </cell>
        </row>
        <row r="206">
          <cell r="B206" t="str">
            <v xml:space="preserve">    c)Devoluciones y rappels sobre ventas</v>
          </cell>
          <cell r="C206">
            <v>0</v>
          </cell>
          <cell r="D206">
            <v>0</v>
          </cell>
        </row>
        <row r="207">
          <cell r="B207" t="str">
            <v xml:space="preserve">  2.Aumento de existencias de productos terminados y en curso</v>
          </cell>
          <cell r="C207">
            <v>0</v>
          </cell>
          <cell r="D207">
            <v>0</v>
          </cell>
        </row>
        <row r="208">
          <cell r="B208" t="str">
            <v xml:space="preserve">  3.Trabajos efectuados por la empresa para el inmovilizado</v>
          </cell>
          <cell r="C208">
            <v>0</v>
          </cell>
          <cell r="D208">
            <v>0</v>
          </cell>
        </row>
        <row r="209">
          <cell r="B209" t="str">
            <v xml:space="preserve">  4.Otros ingresos de explotación</v>
          </cell>
          <cell r="C209" t="str">
            <v/>
          </cell>
          <cell r="D209" t="str">
            <v/>
          </cell>
        </row>
        <row r="210">
          <cell r="B210" t="str">
            <v xml:space="preserve">    a)Ingresos accesorios y otros de gestión corriente</v>
          </cell>
          <cell r="C210">
            <v>0</v>
          </cell>
          <cell r="D210">
            <v>0</v>
          </cell>
        </row>
        <row r="211">
          <cell r="B211" t="str">
            <v xml:space="preserve">    b)Subvenciones</v>
          </cell>
          <cell r="C211">
            <v>0</v>
          </cell>
          <cell r="D211">
            <v>0</v>
          </cell>
        </row>
        <row r="212">
          <cell r="B212" t="str">
            <v xml:space="preserve">    c)Exceso de provisiones de riesgos y gastos</v>
          </cell>
          <cell r="C212">
            <v>0</v>
          </cell>
          <cell r="D212">
            <v>0</v>
          </cell>
        </row>
        <row r="213">
          <cell r="B213" t="str">
            <v xml:space="preserve">    I.PÉRDIDAS DE EXPLOTACIÓN</v>
          </cell>
          <cell r="C213">
            <v>0</v>
          </cell>
          <cell r="D213">
            <v>0</v>
          </cell>
        </row>
        <row r="214">
          <cell r="B214" t="str">
            <v xml:space="preserve">  5.Ingresos de participaciones en capital</v>
          </cell>
        </row>
        <row r="215">
          <cell r="B215" t="str">
            <v xml:space="preserve">    a)En empresas del Grupo</v>
          </cell>
          <cell r="C215">
            <v>0</v>
          </cell>
          <cell r="D215">
            <v>0</v>
          </cell>
        </row>
        <row r="216">
          <cell r="B216" t="str">
            <v xml:space="preserve">    b)En empresas Asociadas</v>
          </cell>
          <cell r="C216">
            <v>0</v>
          </cell>
          <cell r="D216">
            <v>0</v>
          </cell>
        </row>
        <row r="217">
          <cell r="B217" t="str">
            <v xml:space="preserve">    c)De empresas fuera del grupo</v>
          </cell>
          <cell r="C217">
            <v>0</v>
          </cell>
          <cell r="D217">
            <v>0</v>
          </cell>
        </row>
        <row r="218">
          <cell r="B218" t="str">
            <v xml:space="preserve">  6.Ingresos de otros valores negociables y de créditos del activo inmovilizado</v>
          </cell>
          <cell r="C218" t="str">
            <v/>
          </cell>
          <cell r="D218" t="str">
            <v/>
          </cell>
        </row>
        <row r="219">
          <cell r="B219" t="str">
            <v xml:space="preserve">    a)En empresas del grupo</v>
          </cell>
          <cell r="C219">
            <v>0</v>
          </cell>
          <cell r="D219">
            <v>0</v>
          </cell>
        </row>
        <row r="220">
          <cell r="B220" t="str">
            <v xml:space="preserve">    b)En empresas asociadas</v>
          </cell>
          <cell r="C220">
            <v>0</v>
          </cell>
          <cell r="D220">
            <v>0</v>
          </cell>
        </row>
        <row r="221">
          <cell r="B221" t="str">
            <v xml:space="preserve">    c)De empresas fuera del grupo</v>
          </cell>
          <cell r="C221">
            <v>0</v>
          </cell>
          <cell r="D221">
            <v>0</v>
          </cell>
        </row>
        <row r="222">
          <cell r="B222" t="str">
            <v xml:space="preserve">  7.Otros intereses e ingresos asimilados</v>
          </cell>
          <cell r="C222" t="str">
            <v/>
          </cell>
          <cell r="D222" t="str">
            <v/>
          </cell>
        </row>
        <row r="223">
          <cell r="B223" t="str">
            <v xml:space="preserve">    a)En empresas del grupo</v>
          </cell>
          <cell r="C223">
            <v>0</v>
          </cell>
          <cell r="D223">
            <v>0</v>
          </cell>
        </row>
        <row r="224">
          <cell r="B224" t="str">
            <v xml:space="preserve">    b)En empresas asociadas</v>
          </cell>
          <cell r="C224">
            <v>0</v>
          </cell>
          <cell r="D224">
            <v>0</v>
          </cell>
        </row>
        <row r="225">
          <cell r="B225" t="str">
            <v xml:space="preserve">    c)De empresas fuera del grupo</v>
          </cell>
          <cell r="C225">
            <v>0</v>
          </cell>
          <cell r="D225">
            <v>0</v>
          </cell>
        </row>
        <row r="226">
          <cell r="B226" t="str">
            <v xml:space="preserve">    d)Beneficios en inversiones financieras</v>
          </cell>
          <cell r="C226">
            <v>0</v>
          </cell>
          <cell r="D226">
            <v>0</v>
          </cell>
        </row>
        <row r="227">
          <cell r="B227" t="str">
            <v xml:space="preserve">  8.Diferencias positivas de cambio</v>
          </cell>
          <cell r="C227">
            <v>0</v>
          </cell>
          <cell r="D227">
            <v>0</v>
          </cell>
        </row>
        <row r="228">
          <cell r="B228" t="str">
            <v xml:space="preserve">    II.RESULTADOS FINANCIEROS NEGATIVOS</v>
          </cell>
          <cell r="C228">
            <v>0</v>
          </cell>
          <cell r="D228">
            <v>0</v>
          </cell>
        </row>
        <row r="229">
          <cell r="B229" t="str">
            <v xml:space="preserve">    III.PÉRDIDAS DE LAS ACTIVIDADES ORDINARIAS</v>
          </cell>
          <cell r="C229">
            <v>0</v>
          </cell>
          <cell r="D229">
            <v>0</v>
          </cell>
        </row>
        <row r="230">
          <cell r="B230" t="str">
            <v xml:space="preserve">  9.Beneficios procedentes del inmovilizado inmaterial, material y cartera de control</v>
          </cell>
          <cell r="C230">
            <v>0</v>
          </cell>
          <cell r="D230">
            <v>0</v>
          </cell>
        </row>
        <row r="231">
          <cell r="B231" t="str">
            <v xml:space="preserve">  10.Beneficios por operaciones con acciones y obligaciones propias</v>
          </cell>
          <cell r="C231">
            <v>0</v>
          </cell>
          <cell r="D231">
            <v>0</v>
          </cell>
        </row>
        <row r="232">
          <cell r="B232" t="str">
            <v xml:space="preserve">  11.Subvenciones de capital transferidas a resultados del ejercicio</v>
          </cell>
          <cell r="C232">
            <v>0</v>
          </cell>
          <cell r="D232">
            <v>0</v>
          </cell>
        </row>
        <row r="233">
          <cell r="B233" t="str">
            <v xml:space="preserve">  12.Ingresos extraordinarios</v>
          </cell>
          <cell r="C233">
            <v>0</v>
          </cell>
          <cell r="D233">
            <v>0</v>
          </cell>
        </row>
        <row r="234">
          <cell r="B234" t="str">
            <v xml:space="preserve">  13.Ingresos y beneficios de otros ejercicios</v>
          </cell>
          <cell r="C234">
            <v>0</v>
          </cell>
          <cell r="D234">
            <v>0</v>
          </cell>
        </row>
        <row r="235">
          <cell r="B235" t="str">
            <v xml:space="preserve">    IV.RESULTADOS EXTRAORDINARIOS NEGATIVOS</v>
          </cell>
          <cell r="C235">
            <v>0</v>
          </cell>
          <cell r="D235">
            <v>0</v>
          </cell>
        </row>
        <row r="236">
          <cell r="B236" t="str">
            <v xml:space="preserve">    V.PÉRDIDAS ANTES DE IMPUESTOS</v>
          </cell>
          <cell r="C236">
            <v>0</v>
          </cell>
          <cell r="D236">
            <v>0</v>
          </cell>
        </row>
        <row r="238">
          <cell r="B238" t="str">
            <v xml:space="preserve">    VI.RESULTADO DEL EJERCICIO (PÉRDIDA)</v>
          </cell>
          <cell r="C238">
            <v>0</v>
          </cell>
          <cell r="D238">
            <v>0</v>
          </cell>
        </row>
        <row r="240">
          <cell r="B240" t="str">
            <v>Comprobación (PyG Balance - Saldo de PyG):</v>
          </cell>
          <cell r="C240">
            <v>0</v>
          </cell>
          <cell r="D240">
            <v>0</v>
          </cell>
        </row>
      </sheetData>
      <sheetData sheetId="2" refreshError="1">
        <row r="3">
          <cell r="C3" t="str">
            <v>(en miles de pesetas)</v>
          </cell>
          <cell r="D3" t="str">
            <v>Presentado por la empresa</v>
          </cell>
          <cell r="E3" t="str">
            <v>Realizado por el alumno</v>
          </cell>
          <cell r="G3" t="str">
            <v>(en miles de pesetas)</v>
          </cell>
          <cell r="H3" t="str">
            <v>Presentado por la empresa</v>
          </cell>
          <cell r="I3" t="str">
            <v>Realizado por el alumno</v>
          </cell>
        </row>
        <row r="4">
          <cell r="C4" t="str">
            <v>APLICACIONES</v>
          </cell>
          <cell r="D4" t="str">
            <v>Año X</v>
          </cell>
          <cell r="E4" t="str">
            <v>Año X</v>
          </cell>
          <cell r="G4" t="str">
            <v>ORIGENES</v>
          </cell>
          <cell r="H4" t="str">
            <v>Año X</v>
          </cell>
          <cell r="I4" t="str">
            <v>Año X</v>
          </cell>
        </row>
        <row r="5">
          <cell r="B5" t="str">
            <v>1.</v>
          </cell>
          <cell r="C5" t="str">
            <v>RECURSOS APLICADOS EN LAS OPERACIONES</v>
          </cell>
          <cell r="D5">
            <v>0</v>
          </cell>
          <cell r="E5">
            <v>0</v>
          </cell>
          <cell r="F5" t="str">
            <v>1.</v>
          </cell>
          <cell r="G5" t="str">
            <v>RECURSOS PROCED. DE LAS OPERACIONES</v>
          </cell>
          <cell r="H5">
            <v>0</v>
          </cell>
          <cell r="I5">
            <v>0</v>
          </cell>
        </row>
        <row r="6">
          <cell r="B6" t="str">
            <v>2.</v>
          </cell>
          <cell r="C6" t="str">
            <v>GTOS DE ESTABLEC. Y FORMAL. DE DEUDAS</v>
          </cell>
          <cell r="D6">
            <v>0</v>
          </cell>
          <cell r="E6">
            <v>0</v>
          </cell>
          <cell r="F6" t="str">
            <v>2.</v>
          </cell>
          <cell r="G6" t="str">
            <v>APORTACIONES DE ACCIONISTAS</v>
          </cell>
        </row>
        <row r="7">
          <cell r="B7" t="str">
            <v>3.</v>
          </cell>
          <cell r="C7" t="str">
            <v>ADQUISICIONES DE INMOVILIZADO</v>
          </cell>
          <cell r="G7" t="str">
            <v>a)Ampliaciones de Capital</v>
          </cell>
          <cell r="H7">
            <v>0</v>
          </cell>
          <cell r="I7">
            <v>0</v>
          </cell>
        </row>
        <row r="8">
          <cell r="C8" t="str">
            <v>a) Inmovilizaciones Inmateriales</v>
          </cell>
          <cell r="D8">
            <v>0</v>
          </cell>
          <cell r="E8">
            <v>0</v>
          </cell>
          <cell r="G8" t="str">
            <v>b)Compensación de Pérdidas</v>
          </cell>
          <cell r="H8">
            <v>0</v>
          </cell>
          <cell r="I8">
            <v>0</v>
          </cell>
        </row>
        <row r="9">
          <cell r="C9" t="str">
            <v>b) Inmovilizaciones Materiales</v>
          </cell>
          <cell r="D9">
            <v>0</v>
          </cell>
          <cell r="E9">
            <v>0</v>
          </cell>
          <cell r="F9" t="str">
            <v>3.</v>
          </cell>
          <cell r="G9" t="str">
            <v>SUBVENCIONES DE CAPITAL</v>
          </cell>
          <cell r="H9">
            <v>0</v>
          </cell>
          <cell r="I9">
            <v>0</v>
          </cell>
        </row>
        <row r="10">
          <cell r="C10" t="str">
            <v>c) Inmovilizaciones Financieras</v>
          </cell>
          <cell r="F10" t="str">
            <v>4.</v>
          </cell>
          <cell r="G10" t="str">
            <v>DEUDAS A LARGO PLAZO</v>
          </cell>
        </row>
        <row r="11">
          <cell r="C11" t="str">
            <v xml:space="preserve">         c1)Empresas del Grupo</v>
          </cell>
          <cell r="D11">
            <v>0</v>
          </cell>
          <cell r="E11">
            <v>0</v>
          </cell>
          <cell r="G11" t="str">
            <v>a)Emprestitos y Otros Pasivos Análogos</v>
          </cell>
          <cell r="H11">
            <v>0</v>
          </cell>
          <cell r="I11">
            <v>0</v>
          </cell>
        </row>
        <row r="12">
          <cell r="C12" t="str">
            <v xml:space="preserve">         c2)Empresas Asociadas</v>
          </cell>
          <cell r="D12">
            <v>0</v>
          </cell>
          <cell r="E12">
            <v>0</v>
          </cell>
          <cell r="G12" t="str">
            <v>b)De empresas del Grupo</v>
          </cell>
          <cell r="H12">
            <v>0</v>
          </cell>
          <cell r="I12">
            <v>0</v>
          </cell>
        </row>
        <row r="13">
          <cell r="C13" t="str">
            <v xml:space="preserve">         c3)Otras I. Financieras</v>
          </cell>
          <cell r="D13">
            <v>0</v>
          </cell>
          <cell r="E13">
            <v>0</v>
          </cell>
          <cell r="G13" t="str">
            <v>c)De empresas Asociadas</v>
          </cell>
          <cell r="H13">
            <v>0</v>
          </cell>
          <cell r="I13">
            <v>0</v>
          </cell>
        </row>
        <row r="14">
          <cell r="B14" t="str">
            <v>4.</v>
          </cell>
          <cell r="C14" t="str">
            <v>ADQUISICION DE ACCIONES PROPIAS</v>
          </cell>
          <cell r="D14">
            <v>0</v>
          </cell>
          <cell r="E14">
            <v>0</v>
          </cell>
          <cell r="G14" t="str">
            <v>d)De otras Empresas</v>
          </cell>
          <cell r="H14">
            <v>0</v>
          </cell>
          <cell r="I14">
            <v>0</v>
          </cell>
        </row>
        <row r="15">
          <cell r="B15" t="str">
            <v>5.</v>
          </cell>
          <cell r="C15" t="str">
            <v>REDUCCIONES DE CAPITAL</v>
          </cell>
          <cell r="D15">
            <v>0</v>
          </cell>
          <cell r="E15">
            <v>0</v>
          </cell>
          <cell r="G15" t="str">
            <v>e)De proveedores de Inmovil. y otros</v>
          </cell>
          <cell r="H15">
            <v>0</v>
          </cell>
          <cell r="I15">
            <v>0</v>
          </cell>
        </row>
        <row r="16">
          <cell r="B16" t="str">
            <v>6.</v>
          </cell>
          <cell r="C16" t="str">
            <v>DIVIDENDOS</v>
          </cell>
          <cell r="D16">
            <v>0</v>
          </cell>
          <cell r="E16">
            <v>0</v>
          </cell>
          <cell r="F16" t="str">
            <v>5.</v>
          </cell>
          <cell r="G16" t="str">
            <v>ENAJENACION DE INMOVILIZADO</v>
          </cell>
        </row>
        <row r="17">
          <cell r="B17" t="str">
            <v>7.</v>
          </cell>
          <cell r="C17" t="str">
            <v>CANCELACION O TRASPASO A C/P DE DEUDA</v>
          </cell>
          <cell r="G17" t="str">
            <v>a)Inmovilizaciones Inmateriales</v>
          </cell>
          <cell r="H17">
            <v>0</v>
          </cell>
          <cell r="I17">
            <v>0</v>
          </cell>
        </row>
        <row r="18">
          <cell r="C18" t="str">
            <v>a)Emprest. y otros Pasivos Análogos</v>
          </cell>
          <cell r="D18">
            <v>0</v>
          </cell>
          <cell r="E18">
            <v>0</v>
          </cell>
          <cell r="G18" t="str">
            <v>b)Inmovilizaciones Materiales</v>
          </cell>
          <cell r="H18">
            <v>0</v>
          </cell>
          <cell r="I18">
            <v>0</v>
          </cell>
        </row>
        <row r="19">
          <cell r="C19" t="str">
            <v>b)De empresas del Grupo</v>
          </cell>
          <cell r="D19">
            <v>0</v>
          </cell>
          <cell r="E19">
            <v>0</v>
          </cell>
          <cell r="G19" t="str">
            <v>c)Inmovilizaciones Financieras</v>
          </cell>
        </row>
        <row r="20">
          <cell r="C20" t="str">
            <v>c)De empresas Asociadas</v>
          </cell>
          <cell r="D20">
            <v>0</v>
          </cell>
          <cell r="E20">
            <v>0</v>
          </cell>
          <cell r="G20" t="str">
            <v xml:space="preserve">         c1)Empresas del Grupo</v>
          </cell>
          <cell r="H20">
            <v>0</v>
          </cell>
          <cell r="I20">
            <v>0</v>
          </cell>
        </row>
        <row r="21">
          <cell r="C21" t="str">
            <v>d)De otras Deudas</v>
          </cell>
          <cell r="D21">
            <v>0</v>
          </cell>
          <cell r="E21">
            <v>0</v>
          </cell>
          <cell r="G21" t="str">
            <v xml:space="preserve">         c2)Empresas Asociadas</v>
          </cell>
          <cell r="H21">
            <v>0</v>
          </cell>
          <cell r="I21">
            <v>0</v>
          </cell>
        </row>
        <row r="22">
          <cell r="C22" t="str">
            <v>e)De proveedores de inmovilizado y Otros</v>
          </cell>
          <cell r="D22">
            <v>0</v>
          </cell>
          <cell r="E22">
            <v>0</v>
          </cell>
          <cell r="G22" t="str">
            <v xml:space="preserve">         c3)Otras I. Financieras</v>
          </cell>
          <cell r="H22">
            <v>0</v>
          </cell>
          <cell r="I22">
            <v>0</v>
          </cell>
        </row>
        <row r="23">
          <cell r="B23" t="str">
            <v>8.</v>
          </cell>
          <cell r="C23" t="str">
            <v>PROVISIONES PARA RIESGOS Y GASTOS</v>
          </cell>
          <cell r="D23">
            <v>0</v>
          </cell>
          <cell r="E23">
            <v>0</v>
          </cell>
          <cell r="F23" t="str">
            <v>6.</v>
          </cell>
          <cell r="G23" t="str">
            <v>ENAJENACION DE ACCIONES PROPIAS</v>
          </cell>
          <cell r="H23">
            <v>0</v>
          </cell>
          <cell r="I23">
            <v>0</v>
          </cell>
        </row>
        <row r="24">
          <cell r="F24" t="str">
            <v>7.</v>
          </cell>
          <cell r="G24" t="str">
            <v>CANCEL.ANTICIP.O TRASPASO A C/P DE I.F.</v>
          </cell>
        </row>
        <row r="25">
          <cell r="G25" t="str">
            <v>a)Empresas del Grupo</v>
          </cell>
          <cell r="H25">
            <v>0</v>
          </cell>
          <cell r="I25">
            <v>0</v>
          </cell>
        </row>
        <row r="26">
          <cell r="G26" t="str">
            <v>b)Empresas Asociadas</v>
          </cell>
          <cell r="H26">
            <v>0</v>
          </cell>
          <cell r="I26">
            <v>0</v>
          </cell>
        </row>
        <row r="27">
          <cell r="G27" t="str">
            <v>c)Otras Inversiones Financieras</v>
          </cell>
          <cell r="H27">
            <v>0</v>
          </cell>
          <cell r="I27">
            <v>0</v>
          </cell>
        </row>
        <row r="30">
          <cell r="C30" t="str">
            <v>TOTAL APLICACIONES.......................</v>
          </cell>
          <cell r="D30">
            <v>0</v>
          </cell>
          <cell r="E30">
            <v>0</v>
          </cell>
          <cell r="G30" t="str">
            <v>TOTAL ORIGENES.........................</v>
          </cell>
          <cell r="H30">
            <v>0</v>
          </cell>
          <cell r="I30">
            <v>0</v>
          </cell>
        </row>
        <row r="31">
          <cell r="C31" t="str">
            <v>EXCESO DE ORIGENES SOBRE APLICACIONES</v>
          </cell>
          <cell r="D31">
            <v>0</v>
          </cell>
          <cell r="E31">
            <v>0</v>
          </cell>
          <cell r="G31" t="str">
            <v>EXCESO DE APLICACIONES SOBRE ORIGENES</v>
          </cell>
          <cell r="H31">
            <v>0</v>
          </cell>
          <cell r="I31">
            <v>0</v>
          </cell>
        </row>
        <row r="32">
          <cell r="C32" t="str">
            <v>(AUMENTO DE CAPITAL CIRCULANTE)</v>
          </cell>
          <cell r="G32" t="str">
            <v>(DISMINUCION DE CAPITAL CIRCULANTE)</v>
          </cell>
        </row>
        <row r="34">
          <cell r="D34" t="str">
            <v>Año X</v>
          </cell>
        </row>
        <row r="35">
          <cell r="C35" t="str">
            <v>VARIACIONES DE CAPITAL CIRCULANTE (Exclusivamente datos presentados por la empresa)</v>
          </cell>
          <cell r="D35" t="str">
            <v>AUMENTOS</v>
          </cell>
          <cell r="E35" t="str">
            <v>DISMINUCIONES</v>
          </cell>
        </row>
        <row r="36">
          <cell r="C36" t="str">
            <v>ACCIONISTAS POR DESEMBOLSOS EXIGIDOS</v>
          </cell>
          <cell r="D36">
            <v>0</v>
          </cell>
          <cell r="E36">
            <v>0</v>
          </cell>
        </row>
        <row r="37">
          <cell r="C37" t="str">
            <v>EXISTENCIAS</v>
          </cell>
          <cell r="D37">
            <v>0</v>
          </cell>
          <cell r="E37">
            <v>0</v>
          </cell>
        </row>
        <row r="38">
          <cell r="C38" t="str">
            <v>DEUDORES</v>
          </cell>
          <cell r="D38">
            <v>0</v>
          </cell>
          <cell r="E38">
            <v>0</v>
          </cell>
        </row>
        <row r="39">
          <cell r="C39" t="str">
            <v>ACREEDORES</v>
          </cell>
          <cell r="D39">
            <v>0</v>
          </cell>
          <cell r="E39">
            <v>0</v>
          </cell>
        </row>
        <row r="40">
          <cell r="C40" t="str">
            <v>INVERSIONES FINANCIERAS TEMPORALES</v>
          </cell>
          <cell r="D40">
            <v>0</v>
          </cell>
          <cell r="E40">
            <v>0</v>
          </cell>
        </row>
        <row r="41">
          <cell r="C41" t="str">
            <v>ACCIONES PROPIAS</v>
          </cell>
          <cell r="D41">
            <v>0</v>
          </cell>
          <cell r="E41">
            <v>0</v>
          </cell>
        </row>
        <row r="42">
          <cell r="C42" t="str">
            <v>TESORERIA</v>
          </cell>
          <cell r="D42">
            <v>0</v>
          </cell>
          <cell r="E42">
            <v>0</v>
          </cell>
        </row>
        <row r="43">
          <cell r="C43" t="str">
            <v>AJUSTES POR PERIODIFICACION</v>
          </cell>
          <cell r="D43">
            <v>0</v>
          </cell>
          <cell r="E43">
            <v>0</v>
          </cell>
        </row>
        <row r="44">
          <cell r="C44" t="str">
            <v>TOTAL</v>
          </cell>
          <cell r="D44">
            <v>0</v>
          </cell>
          <cell r="E44">
            <v>0</v>
          </cell>
        </row>
        <row r="45">
          <cell r="C45" t="str">
            <v>VARIACION DEL CAPITAL CIRCULANTE</v>
          </cell>
          <cell r="D45">
            <v>0</v>
          </cell>
          <cell r="E45">
            <v>0</v>
          </cell>
        </row>
        <row r="47">
          <cell r="C47" t="str">
            <v>Comprobación:</v>
          </cell>
          <cell r="D47">
            <v>0</v>
          </cell>
          <cell r="E47">
            <v>0</v>
          </cell>
        </row>
        <row r="49">
          <cell r="C49" t="str">
            <v>Conciliación entre Pérdidas y Ganancias y</v>
          </cell>
          <cell r="D49" t="str">
            <v>Presentado por la empresa</v>
          </cell>
          <cell r="E49" t="str">
            <v>Realizado por el alumno</v>
          </cell>
        </row>
        <row r="50">
          <cell r="C50" t="str">
            <v>Recursos Procedentes de las Operaciones</v>
          </cell>
          <cell r="D50" t="str">
            <v>Año X</v>
          </cell>
          <cell r="E50" t="str">
            <v>Año X</v>
          </cell>
        </row>
        <row r="52">
          <cell r="B52" t="str">
            <v>+</v>
          </cell>
          <cell r="C52" t="str">
            <v>Saldo de Pérdidas y Ganancias del ejercicio:</v>
          </cell>
          <cell r="D52">
            <v>0</v>
          </cell>
          <cell r="E52">
            <v>0</v>
          </cell>
        </row>
        <row r="54">
          <cell r="B54" t="str">
            <v>+</v>
          </cell>
          <cell r="C54" t="str">
            <v>Dotaciones a amortizaciones y provisiones de inmovilizado:</v>
          </cell>
          <cell r="D54">
            <v>0</v>
          </cell>
          <cell r="E54">
            <v>0</v>
          </cell>
        </row>
        <row r="55">
          <cell r="B55" t="str">
            <v>+</v>
          </cell>
          <cell r="C55" t="str">
            <v>Dotación a la provisión para riesgos y gastos:</v>
          </cell>
          <cell r="D55">
            <v>0</v>
          </cell>
          <cell r="E55">
            <v>0</v>
          </cell>
        </row>
        <row r="56">
          <cell r="B56" t="str">
            <v>+</v>
          </cell>
          <cell r="C56" t="str">
            <v>Gastos derivados de intereses diferidos:</v>
          </cell>
          <cell r="D56">
            <v>0</v>
          </cell>
          <cell r="E56">
            <v>0</v>
          </cell>
        </row>
        <row r="57">
          <cell r="B57" t="str">
            <v>+</v>
          </cell>
          <cell r="C57" t="str">
            <v>Amortización de gastos de formalización de deudas:</v>
          </cell>
          <cell r="D57">
            <v>0</v>
          </cell>
          <cell r="E57">
            <v>0</v>
          </cell>
        </row>
        <row r="58">
          <cell r="B58" t="str">
            <v>+</v>
          </cell>
          <cell r="C58" t="str">
            <v>Diferencias negativas de cambio:</v>
          </cell>
          <cell r="D58">
            <v>0</v>
          </cell>
          <cell r="E58">
            <v>0</v>
          </cell>
        </row>
        <row r="59">
          <cell r="B59" t="str">
            <v>+</v>
          </cell>
          <cell r="C59" t="str">
            <v>Pérdidas en la enajenación de inmovilizado:</v>
          </cell>
          <cell r="D59">
            <v>0</v>
          </cell>
          <cell r="E59">
            <v>0</v>
          </cell>
        </row>
        <row r="60">
          <cell r="B60" t="str">
            <v>+</v>
          </cell>
          <cell r="C60" t="str">
            <v>Pérdidas por operaciones con acciones y obligaciones propias a largo plazo</v>
          </cell>
          <cell r="D60">
            <v>0</v>
          </cell>
          <cell r="E60">
            <v>0</v>
          </cell>
        </row>
        <row r="61">
          <cell r="B61" t="str">
            <v>+</v>
          </cell>
          <cell r="C61" t="str">
            <v>Impuesto sobre beneficios diferido en el ejercicio, y sus ajustes pertinentes:</v>
          </cell>
          <cell r="D61">
            <v>0</v>
          </cell>
          <cell r="E61">
            <v>0</v>
          </cell>
        </row>
        <row r="62">
          <cell r="B62" t="str">
            <v>+</v>
          </cell>
          <cell r="C62" t="str">
            <v>Otros ajustes positivos:</v>
          </cell>
          <cell r="D62">
            <v>0</v>
          </cell>
          <cell r="E62">
            <v>0</v>
          </cell>
        </row>
        <row r="64">
          <cell r="B64" t="str">
            <v>-</v>
          </cell>
          <cell r="C64" t="str">
            <v>Excesos de provisiones de inmovilizado:</v>
          </cell>
          <cell r="D64">
            <v>0</v>
          </cell>
          <cell r="E64">
            <v>0</v>
          </cell>
        </row>
        <row r="65">
          <cell r="B65" t="str">
            <v>-</v>
          </cell>
          <cell r="C65" t="str">
            <v>Excesos de provisiones para riesgos y gastos:</v>
          </cell>
          <cell r="D65">
            <v>0</v>
          </cell>
          <cell r="E65">
            <v>0</v>
          </cell>
        </row>
        <row r="66">
          <cell r="B66" t="str">
            <v>-</v>
          </cell>
          <cell r="C66" t="str">
            <v>Ingresos derivados de intereses diferidos:</v>
          </cell>
          <cell r="D66">
            <v>0</v>
          </cell>
          <cell r="E66">
            <v>0</v>
          </cell>
        </row>
        <row r="67">
          <cell r="B67" t="str">
            <v>-</v>
          </cell>
          <cell r="C67" t="str">
            <v>Diferencias de cambio positivas:</v>
          </cell>
          <cell r="D67">
            <v>0</v>
          </cell>
          <cell r="E67">
            <v>0</v>
          </cell>
        </row>
        <row r="68">
          <cell r="B68" t="str">
            <v>-</v>
          </cell>
          <cell r="C68" t="str">
            <v>Beneficios en la enajenación de inmovilizado:</v>
          </cell>
          <cell r="D68">
            <v>0</v>
          </cell>
          <cell r="E68">
            <v>0</v>
          </cell>
        </row>
        <row r="69">
          <cell r="B69" t="str">
            <v>-</v>
          </cell>
          <cell r="C69" t="str">
            <v>Beneficios por operaciones con acciones y obligaciones propias a largo plazo:</v>
          </cell>
          <cell r="D69">
            <v>0</v>
          </cell>
          <cell r="E69">
            <v>0</v>
          </cell>
        </row>
        <row r="70">
          <cell r="B70" t="str">
            <v>-</v>
          </cell>
          <cell r="C70" t="str">
            <v>Subvenciones de capital traspasadas a resultados del ejercicio:</v>
          </cell>
          <cell r="D70">
            <v>0</v>
          </cell>
          <cell r="E70">
            <v>0</v>
          </cell>
        </row>
        <row r="71">
          <cell r="B71" t="str">
            <v>-</v>
          </cell>
          <cell r="C71" t="str">
            <v>Impuesto sobre beneficios anticipado en el ejercicio y crédito por bases imponibles negativas a compensar, y ajustes pertinentes:</v>
          </cell>
          <cell r="D71">
            <v>0</v>
          </cell>
          <cell r="E71">
            <v>0</v>
          </cell>
        </row>
        <row r="72">
          <cell r="B72" t="str">
            <v>-</v>
          </cell>
          <cell r="C72" t="str">
            <v>Otros ajustes negativos:</v>
          </cell>
          <cell r="D72">
            <v>0</v>
          </cell>
          <cell r="E72">
            <v>0</v>
          </cell>
        </row>
        <row r="74">
          <cell r="B74" t="str">
            <v>=</v>
          </cell>
          <cell r="C74" t="str">
            <v>Recursos Procedentes de las Operaciones del Ejercicio:</v>
          </cell>
          <cell r="D74">
            <v>0</v>
          </cell>
          <cell r="E74">
            <v>0</v>
          </cell>
        </row>
      </sheetData>
      <sheetData sheetId="3" refreshError="1">
        <row r="3">
          <cell r="B3" t="str">
            <v>FLUJOS DE TESORERÍA POR OPERACIONES O ACTIVIDADES</v>
          </cell>
          <cell r="C3" t="str">
            <v>Año X</v>
          </cell>
        </row>
        <row r="5">
          <cell r="B5" t="str">
            <v>+ Enajenación de inmovilizado no financiero:</v>
          </cell>
          <cell r="C5">
            <v>0</v>
          </cell>
        </row>
        <row r="6">
          <cell r="B6" t="str">
            <v>+IVA repercutido por enajenación de inmovilizado no financiero:</v>
          </cell>
          <cell r="C6">
            <v>0</v>
          </cell>
        </row>
        <row r="7">
          <cell r="B7" t="str">
            <v>- Aplicación por gastos de establecimiento y formalización de deudas:</v>
          </cell>
          <cell r="C7">
            <v>0</v>
          </cell>
        </row>
        <row r="8">
          <cell r="B8" t="str">
            <v>-IVA soportado por gastos de establecimiento:</v>
          </cell>
          <cell r="C8">
            <v>0</v>
          </cell>
        </row>
        <row r="9">
          <cell r="B9" t="str">
            <v>- Adquisiciones de inmovilizado no financiero:</v>
          </cell>
          <cell r="C9">
            <v>0</v>
          </cell>
        </row>
        <row r="10">
          <cell r="B10" t="str">
            <v>- IVA soportado por adquisiciones de inmovilizado no financiero:</v>
          </cell>
          <cell r="C10">
            <v>0</v>
          </cell>
        </row>
        <row r="11">
          <cell r="B11" t="str">
            <v>= Flujos de caja de inversión en inmovilizado no financiero</v>
          </cell>
          <cell r="C11">
            <v>0</v>
          </cell>
        </row>
        <row r="12">
          <cell r="B12" t="str">
            <v>+ Enajenación de inmovilizado financiero:</v>
          </cell>
          <cell r="C12">
            <v>0</v>
          </cell>
        </row>
        <row r="13">
          <cell r="B13" t="str">
            <v>- Adquisiciones de inmovilizado financiero:</v>
          </cell>
          <cell r="C13">
            <v>0</v>
          </cell>
        </row>
        <row r="14">
          <cell r="B14" t="str">
            <v>= Flujos de caja de inversión en inmovilizado</v>
          </cell>
          <cell r="C14">
            <v>0</v>
          </cell>
        </row>
        <row r="15">
          <cell r="B15" t="str">
            <v>+ Cancelación anticipada o traspaso a corto plazo de inmovilizaciones financieras:</v>
          </cell>
          <cell r="C15">
            <v>0</v>
          </cell>
        </row>
        <row r="16">
          <cell r="B16" t="str">
            <v>- Aumento de Inversiones Financieras Temporales (*)</v>
          </cell>
          <cell r="C16">
            <v>0</v>
          </cell>
        </row>
        <row r="17">
          <cell r="B17" t="str">
            <v>+Aumento de desembolsos pendientes sobre acciones a corto plazo</v>
          </cell>
          <cell r="C17">
            <v>0</v>
          </cell>
        </row>
        <row r="18">
          <cell r="B18" t="str">
            <v>+(-) Beneficios (Pérdidas) por Enajenación de Inversiones Financieras Temporales</v>
          </cell>
          <cell r="C18">
            <v>0</v>
          </cell>
        </row>
        <row r="19">
          <cell r="B19" t="str">
            <v>= Flujos de caja de inversión</v>
          </cell>
          <cell r="C19">
            <v>0</v>
          </cell>
        </row>
        <row r="21">
          <cell r="B21" t="str">
            <v>+ Origen por aportaciones de accionistas:</v>
          </cell>
          <cell r="C21">
            <v>0</v>
          </cell>
        </row>
        <row r="22">
          <cell r="B22" t="str">
            <v>+ Enajenación de acciones propias a largo plazo:</v>
          </cell>
          <cell r="C22">
            <v>0</v>
          </cell>
        </row>
        <row r="23">
          <cell r="B23" t="str">
            <v>+ Origen por subvenciones de capital:</v>
          </cell>
          <cell r="C23">
            <v>0</v>
          </cell>
        </row>
        <row r="24">
          <cell r="B24" t="str">
            <v>- Aplicación por adquisición de acciones propias a largo plazo:</v>
          </cell>
          <cell r="C24">
            <v>0</v>
          </cell>
        </row>
        <row r="25">
          <cell r="B25" t="str">
            <v>- Reducciones de capital:</v>
          </cell>
          <cell r="C25">
            <v>0</v>
          </cell>
        </row>
        <row r="26">
          <cell r="B26" t="str">
            <v>- Dividendos:</v>
          </cell>
          <cell r="C26">
            <v>0</v>
          </cell>
        </row>
        <row r="27">
          <cell r="B27" t="str">
            <v>- Aumento de Accionistas por Desembolsos Exigidos</v>
          </cell>
          <cell r="C27">
            <v>0</v>
          </cell>
        </row>
        <row r="28">
          <cell r="B28" t="str">
            <v>- Aumento de acciones propias a corto plazo</v>
          </cell>
          <cell r="C28">
            <v>0</v>
          </cell>
        </row>
        <row r="29">
          <cell r="B29" t="str">
            <v>+(-) Beneficios (pérdidas) por enajenación de acciones propias a corto plazo</v>
          </cell>
          <cell r="C29">
            <v>0</v>
          </cell>
        </row>
        <row r="30">
          <cell r="B30" t="str">
            <v>= Flujos de caja de financiación no exigible</v>
          </cell>
          <cell r="C30">
            <v>0</v>
          </cell>
        </row>
        <row r="32">
          <cell r="B32" t="str">
            <v>+ Origen por deudas a largo plazo:</v>
          </cell>
          <cell r="C32">
            <v>0</v>
          </cell>
        </row>
        <row r="33">
          <cell r="B33" t="str">
            <v>- Aplicación por Cancelación anticipada o traspaso a corto plazo de deudas a largo plazo:</v>
          </cell>
          <cell r="C33">
            <v>0</v>
          </cell>
        </row>
        <row r="34">
          <cell r="B34" t="str">
            <v xml:space="preserve">+Aumento de Pasivo Financiero a Corto Plazo  </v>
          </cell>
          <cell r="C34">
            <v>0</v>
          </cell>
        </row>
        <row r="35">
          <cell r="B35" t="str">
            <v>= Flujos de caja de financiación exigible</v>
          </cell>
          <cell r="C35">
            <v>0</v>
          </cell>
        </row>
        <row r="37">
          <cell r="B37" t="str">
            <v>Flujos de caja de financiación total (exigible y no exigible)</v>
          </cell>
          <cell r="C37">
            <v>0</v>
          </cell>
        </row>
        <row r="39">
          <cell r="B39" t="str">
            <v>+Variación de tesorería (saldo final menos saldo inicial):</v>
          </cell>
          <cell r="C39">
            <v>0</v>
          </cell>
        </row>
        <row r="40">
          <cell r="B40" t="str">
            <v>- Flujos de caja de inversión:</v>
          </cell>
          <cell r="C40">
            <v>0</v>
          </cell>
        </row>
        <row r="41">
          <cell r="B41" t="str">
            <v>- Flujos de caja de financiación:</v>
          </cell>
          <cell r="C41">
            <v>0</v>
          </cell>
        </row>
        <row r="42">
          <cell r="B42" t="str">
            <v>= Flujos de caja ordinarios:</v>
          </cell>
          <cell r="C42">
            <v>0</v>
          </cell>
        </row>
        <row r="44">
          <cell r="B44" t="str">
            <v>(*) Sin incluir los saldos de provisiones.</v>
          </cell>
        </row>
      </sheetData>
      <sheetData sheetId="4" refreshError="1">
        <row r="2">
          <cell r="B2" t="str">
            <v>INFORMACIÓN COMPLEMENTARIA EN LA MEMORIA:</v>
          </cell>
          <cell r="C2" t="str">
            <v>Unidades monetarias en miles de ptas.</v>
          </cell>
        </row>
        <row r="3">
          <cell r="C3" t="str">
            <v>Año X</v>
          </cell>
          <cell r="D3" t="str">
            <v>Año X-1</v>
          </cell>
        </row>
        <row r="5">
          <cell r="B5" t="str">
            <v>Terrenos (sin incluir construcciones):</v>
          </cell>
          <cell r="C5">
            <v>0</v>
          </cell>
          <cell r="D5">
            <v>0</v>
          </cell>
        </row>
        <row r="6">
          <cell r="B6" t="str">
            <v>Amortización anual de inmovilizado inmaterial:</v>
          </cell>
          <cell r="C6">
            <v>0</v>
          </cell>
          <cell r="D6">
            <v>0</v>
          </cell>
        </row>
        <row r="7">
          <cell r="B7" t="str">
            <v>Amortización anual de inmovilizado material:</v>
          </cell>
          <cell r="C7">
            <v>0</v>
          </cell>
          <cell r="D7">
            <v>0</v>
          </cell>
        </row>
        <row r="8">
          <cell r="B8" t="str">
            <v>Tipo de IVA vigente sobre las operaciones del ejercicio:</v>
          </cell>
          <cell r="C8">
            <v>0.16</v>
          </cell>
          <cell r="D8">
            <v>0.16</v>
          </cell>
        </row>
        <row r="9">
          <cell r="B9" t="str">
            <v>(en tanto por 1; por defecto, 0,16)</v>
          </cell>
        </row>
        <row r="10">
          <cell r="B10" t="str">
            <v>Compras de mercaderías y materias primas:</v>
          </cell>
          <cell r="D10">
            <v>0</v>
          </cell>
        </row>
        <row r="11">
          <cell r="B11" t="str">
            <v>Dividendos a repartir sobre el resultado del ejercicio:</v>
          </cell>
          <cell r="C11">
            <v>0</v>
          </cell>
          <cell r="D11">
            <v>0</v>
          </cell>
        </row>
        <row r="12">
          <cell r="B12" t="str">
            <v>Nº medio de empleados durante el ejercicio:</v>
          </cell>
          <cell r="C12">
            <v>0</v>
          </cell>
          <cell r="D12">
            <v>0</v>
          </cell>
        </row>
        <row r="13">
          <cell r="B13" t="str">
            <v>Tipo de gravamen del impuesto sobre beneficios:</v>
          </cell>
          <cell r="C13">
            <v>0.35</v>
          </cell>
          <cell r="D13">
            <v>0.35</v>
          </cell>
        </row>
        <row r="14">
          <cell r="B14" t="str">
            <v>(en tanto por 1; por defecto, 0,35)</v>
          </cell>
        </row>
        <row r="15">
          <cell r="B15" t="str">
            <v>Tipo de interés medio de las deudas:</v>
          </cell>
          <cell r="C15">
            <v>0</v>
          </cell>
          <cell r="D15">
            <v>0</v>
          </cell>
        </row>
        <row r="16">
          <cell r="B16" t="str">
            <v>(en tanto por 1)</v>
          </cell>
        </row>
      </sheetData>
      <sheetData sheetId="5" refreshError="1"/>
      <sheetData sheetId="6" refreshError="1">
        <row r="3">
          <cell r="A3" t="str">
            <v>CUENTA DE PÉRDIDAS Y GANANCIAS ANALÍTICA                     (en miles de pesetas)</v>
          </cell>
          <cell r="B3" t="str">
            <v>Año X</v>
          </cell>
          <cell r="C3" t="str">
            <v xml:space="preserve"> % s/ Ventas</v>
          </cell>
          <cell r="D3" t="str">
            <v>Año X-1</v>
          </cell>
          <cell r="E3" t="str">
            <v xml:space="preserve"> % s/ Ventas</v>
          </cell>
          <cell r="F3" t="str">
            <v>Variación            X/X-1</v>
          </cell>
          <cell r="G3" t="str">
            <v>Var. en porcent.</v>
          </cell>
        </row>
        <row r="4">
          <cell r="A4" t="str">
            <v>Ventas netas, prestaciones de servicios y otros ingresos de explotación</v>
          </cell>
          <cell r="B4">
            <v>0</v>
          </cell>
          <cell r="C4" t="str">
            <v>*</v>
          </cell>
          <cell r="D4">
            <v>0</v>
          </cell>
          <cell r="E4" t="str">
            <v>*</v>
          </cell>
          <cell r="F4">
            <v>0</v>
          </cell>
          <cell r="G4" t="str">
            <v>*</v>
          </cell>
        </row>
        <row r="5">
          <cell r="A5" t="str">
            <v>+/- Variación de existencias de productos terminados y en curso de fabricación</v>
          </cell>
          <cell r="B5">
            <v>0</v>
          </cell>
          <cell r="C5" t="str">
            <v>*</v>
          </cell>
          <cell r="D5">
            <v>0</v>
          </cell>
          <cell r="E5" t="str">
            <v>*</v>
          </cell>
          <cell r="F5">
            <v>0</v>
          </cell>
          <cell r="G5" t="str">
            <v>*</v>
          </cell>
        </row>
        <row r="6">
          <cell r="A6" t="str">
            <v xml:space="preserve">+ Trabajos efectuados por la empresa para su inmovilizado </v>
          </cell>
          <cell r="B6">
            <v>0</v>
          </cell>
          <cell r="C6" t="str">
            <v>*</v>
          </cell>
          <cell r="D6">
            <v>0</v>
          </cell>
          <cell r="E6" t="str">
            <v>*</v>
          </cell>
          <cell r="F6">
            <v>0</v>
          </cell>
          <cell r="G6" t="str">
            <v>*</v>
          </cell>
        </row>
        <row r="7">
          <cell r="A7" t="str">
            <v>+ Subvenciones a la explotación</v>
          </cell>
          <cell r="B7">
            <v>0</v>
          </cell>
          <cell r="C7" t="str">
            <v>*</v>
          </cell>
          <cell r="D7">
            <v>0</v>
          </cell>
          <cell r="E7" t="str">
            <v>*</v>
          </cell>
          <cell r="F7">
            <v>0</v>
          </cell>
          <cell r="G7" t="str">
            <v>*</v>
          </cell>
        </row>
        <row r="8">
          <cell r="A8" t="str">
            <v>= VALOR DE LA PRODUCCIÓN</v>
          </cell>
          <cell r="B8">
            <v>0</v>
          </cell>
          <cell r="C8" t="str">
            <v>*</v>
          </cell>
          <cell r="D8">
            <v>0</v>
          </cell>
          <cell r="E8" t="str">
            <v>*</v>
          </cell>
          <cell r="F8">
            <v>0</v>
          </cell>
          <cell r="G8" t="str">
            <v>*</v>
          </cell>
        </row>
        <row r="9">
          <cell r="A9" t="str">
            <v>- Aprovisionamientos</v>
          </cell>
          <cell r="B9">
            <v>0</v>
          </cell>
          <cell r="C9" t="str">
            <v>*</v>
          </cell>
          <cell r="D9">
            <v>0</v>
          </cell>
          <cell r="E9" t="str">
            <v>*</v>
          </cell>
          <cell r="F9">
            <v>0</v>
          </cell>
          <cell r="G9" t="str">
            <v>*</v>
          </cell>
        </row>
        <row r="10">
          <cell r="A10" t="str">
            <v>- Gastos externos y de explotación</v>
          </cell>
          <cell r="B10">
            <v>0</v>
          </cell>
          <cell r="C10" t="str">
            <v>*</v>
          </cell>
          <cell r="D10">
            <v>0</v>
          </cell>
          <cell r="E10" t="str">
            <v>*</v>
          </cell>
          <cell r="F10">
            <v>0</v>
          </cell>
          <cell r="G10" t="str">
            <v>*</v>
          </cell>
        </row>
        <row r="11">
          <cell r="A11" t="str">
            <v>= VALOR AÑADIDO DE LA EMPRESA</v>
          </cell>
          <cell r="B11">
            <v>0</v>
          </cell>
          <cell r="C11" t="str">
            <v>*</v>
          </cell>
          <cell r="D11">
            <v>0</v>
          </cell>
          <cell r="E11" t="str">
            <v>*</v>
          </cell>
          <cell r="F11">
            <v>0</v>
          </cell>
          <cell r="G11" t="str">
            <v>*</v>
          </cell>
        </row>
        <row r="12">
          <cell r="A12" t="str">
            <v>- Gastos de personal</v>
          </cell>
          <cell r="B12">
            <v>0</v>
          </cell>
          <cell r="C12" t="str">
            <v>*</v>
          </cell>
          <cell r="D12">
            <v>0</v>
          </cell>
          <cell r="E12" t="str">
            <v>*</v>
          </cell>
          <cell r="F12">
            <v>0</v>
          </cell>
          <cell r="G12" t="str">
            <v>*</v>
          </cell>
        </row>
        <row r="13">
          <cell r="A13" t="str">
            <v>= RESULTADO BRUTO DE EXPLOTACIÓN</v>
          </cell>
          <cell r="B13">
            <v>0</v>
          </cell>
          <cell r="C13" t="str">
            <v>*</v>
          </cell>
          <cell r="D13">
            <v>0</v>
          </cell>
          <cell r="E13" t="str">
            <v>*</v>
          </cell>
          <cell r="F13">
            <v>0</v>
          </cell>
          <cell r="G13" t="str">
            <v>*</v>
          </cell>
        </row>
        <row r="14">
          <cell r="A14" t="str">
            <v>- Dotaciones para amortizaciones de inmovilizado</v>
          </cell>
          <cell r="B14">
            <v>0</v>
          </cell>
          <cell r="C14" t="str">
            <v>*</v>
          </cell>
          <cell r="D14">
            <v>0</v>
          </cell>
          <cell r="E14" t="str">
            <v>*</v>
          </cell>
          <cell r="F14">
            <v>0</v>
          </cell>
          <cell r="G14" t="str">
            <v>*</v>
          </cell>
        </row>
        <row r="15">
          <cell r="A15" t="str">
            <v>- Dotaciones netas a provisiones de explotación</v>
          </cell>
          <cell r="B15">
            <v>0</v>
          </cell>
          <cell r="C15" t="str">
            <v>*</v>
          </cell>
          <cell r="D15">
            <v>0</v>
          </cell>
          <cell r="E15" t="str">
            <v>*</v>
          </cell>
          <cell r="F15">
            <v>0</v>
          </cell>
          <cell r="G15" t="str">
            <v>*</v>
          </cell>
        </row>
        <row r="16">
          <cell r="A16" t="str">
            <v>= RESULTADO NETO DE EXPLOTACIÓN</v>
          </cell>
          <cell r="B16">
            <v>0</v>
          </cell>
          <cell r="C16" t="str">
            <v>*</v>
          </cell>
          <cell r="D16">
            <v>0</v>
          </cell>
          <cell r="E16" t="str">
            <v>*</v>
          </cell>
          <cell r="F16">
            <v>0</v>
          </cell>
          <cell r="G16" t="str">
            <v>*</v>
          </cell>
        </row>
        <row r="17">
          <cell r="A17" t="str">
            <v>+ Resultados de inversiones financieras</v>
          </cell>
          <cell r="B17">
            <v>0</v>
          </cell>
          <cell r="C17" t="str">
            <v>*</v>
          </cell>
          <cell r="D17">
            <v>0</v>
          </cell>
          <cell r="E17" t="str">
            <v>*</v>
          </cell>
          <cell r="F17">
            <v>0</v>
          </cell>
          <cell r="G17" t="str">
            <v>*</v>
          </cell>
        </row>
        <row r="18">
          <cell r="A18" t="str">
            <v>- Dotaciones netas a provisiones financieras</v>
          </cell>
          <cell r="B18">
            <v>0</v>
          </cell>
          <cell r="C18" t="str">
            <v>*</v>
          </cell>
          <cell r="D18">
            <v>0</v>
          </cell>
          <cell r="E18" t="str">
            <v>*</v>
          </cell>
          <cell r="F18">
            <v>0</v>
          </cell>
          <cell r="G18" t="str">
            <v>*</v>
          </cell>
        </row>
        <row r="19">
          <cell r="A19" t="str">
            <v>- Gastos financieros</v>
          </cell>
          <cell r="B19">
            <v>0</v>
          </cell>
          <cell r="C19" t="str">
            <v>*</v>
          </cell>
          <cell r="D19">
            <v>0</v>
          </cell>
          <cell r="E19" t="str">
            <v>*</v>
          </cell>
          <cell r="F19">
            <v>0</v>
          </cell>
          <cell r="G19" t="str">
            <v>*</v>
          </cell>
        </row>
        <row r="20">
          <cell r="A20" t="str">
            <v>+/- Diferencias de cambio</v>
          </cell>
          <cell r="B20">
            <v>0</v>
          </cell>
          <cell r="C20" t="str">
            <v>*</v>
          </cell>
          <cell r="D20">
            <v>0</v>
          </cell>
          <cell r="E20" t="str">
            <v>*</v>
          </cell>
          <cell r="F20">
            <v>0</v>
          </cell>
          <cell r="G20" t="str">
            <v>*</v>
          </cell>
        </row>
        <row r="21">
          <cell r="A21" t="str">
            <v>= RESULTADO DE LAS ACTIVIDADES ORDINARIAS</v>
          </cell>
          <cell r="B21">
            <v>0</v>
          </cell>
          <cell r="C21" t="str">
            <v>*</v>
          </cell>
          <cell r="D21">
            <v>0</v>
          </cell>
          <cell r="E21" t="str">
            <v>*</v>
          </cell>
          <cell r="F21">
            <v>0</v>
          </cell>
          <cell r="G21" t="str">
            <v>*</v>
          </cell>
        </row>
        <row r="22">
          <cell r="A22" t="str">
            <v>+ Ingresos y beneficios extraordinarios</v>
          </cell>
          <cell r="B22">
            <v>0</v>
          </cell>
          <cell r="C22" t="str">
            <v>*</v>
          </cell>
          <cell r="D22">
            <v>0</v>
          </cell>
          <cell r="E22" t="str">
            <v>*</v>
          </cell>
          <cell r="F22">
            <v>0</v>
          </cell>
          <cell r="G22" t="str">
            <v>*</v>
          </cell>
        </row>
        <row r="23">
          <cell r="A23" t="str">
            <v>- Gastos y pérdidas extraordinarias</v>
          </cell>
          <cell r="B23">
            <v>0</v>
          </cell>
          <cell r="C23" t="str">
            <v>*</v>
          </cell>
          <cell r="D23">
            <v>0</v>
          </cell>
          <cell r="E23" t="str">
            <v>*</v>
          </cell>
          <cell r="F23">
            <v>0</v>
          </cell>
          <cell r="G23" t="str">
            <v>*</v>
          </cell>
        </row>
        <row r="24">
          <cell r="A24" t="str">
            <v>- Dotaciones netas a provisiones de inmovilizado inmaterial, material y cartera de control</v>
          </cell>
          <cell r="B24">
            <v>0</v>
          </cell>
          <cell r="C24" t="str">
            <v>*</v>
          </cell>
          <cell r="D24">
            <v>0</v>
          </cell>
          <cell r="E24" t="str">
            <v>*</v>
          </cell>
          <cell r="F24">
            <v>0</v>
          </cell>
          <cell r="G24" t="str">
            <v>*</v>
          </cell>
        </row>
        <row r="25">
          <cell r="A25" t="str">
            <v>= RESULTADO ANTES DE IMPUESTOS</v>
          </cell>
          <cell r="B25">
            <v>0</v>
          </cell>
          <cell r="C25" t="str">
            <v>*</v>
          </cell>
          <cell r="D25">
            <v>0</v>
          </cell>
          <cell r="E25" t="str">
            <v>*</v>
          </cell>
          <cell r="F25">
            <v>0</v>
          </cell>
          <cell r="G25" t="str">
            <v>*</v>
          </cell>
        </row>
        <row r="26">
          <cell r="A26" t="str">
            <v>-/+ Impuesto sobre beneficios</v>
          </cell>
          <cell r="B26">
            <v>0</v>
          </cell>
          <cell r="C26" t="str">
            <v>*</v>
          </cell>
          <cell r="D26">
            <v>0</v>
          </cell>
          <cell r="E26" t="str">
            <v>*</v>
          </cell>
          <cell r="F26">
            <v>0</v>
          </cell>
          <cell r="G26" t="str">
            <v>*</v>
          </cell>
        </row>
        <row r="27">
          <cell r="A27" t="str">
            <v>= RESULTADO DESPUÉS DE IMPUESTOS</v>
          </cell>
          <cell r="B27">
            <v>0</v>
          </cell>
          <cell r="C27" t="str">
            <v>*</v>
          </cell>
          <cell r="D27">
            <v>0</v>
          </cell>
          <cell r="E27" t="str">
            <v>*</v>
          </cell>
          <cell r="F27">
            <v>0</v>
          </cell>
          <cell r="G27" t="str">
            <v>*</v>
          </cell>
        </row>
        <row r="29">
          <cell r="A29" t="str">
            <v>Comprobación:</v>
          </cell>
          <cell r="B29">
            <v>0</v>
          </cell>
          <cell r="D29">
            <v>0</v>
          </cell>
        </row>
      </sheetData>
      <sheetData sheetId="7" refreshError="1">
        <row r="3">
          <cell r="A3" t="str">
            <v>ANÁLISIS ECONÓMICO</v>
          </cell>
        </row>
        <row r="4">
          <cell r="A4" t="str">
            <v>RENTABILIDAD ECONÓMICA</v>
          </cell>
        </row>
        <row r="6">
          <cell r="A6" t="str">
            <v>*</v>
          </cell>
        </row>
        <row r="7">
          <cell r="A7" t="str">
            <v>*</v>
          </cell>
        </row>
        <row r="8">
          <cell r="A8" t="str">
            <v>RENTABILIDAD ECONÓMICA GLOBAL</v>
          </cell>
        </row>
        <row r="9">
          <cell r="A9" t="str">
            <v>BENEFICIO ANTES DE INTERESES E IMPUESTOS</v>
          </cell>
        </row>
        <row r="10">
          <cell r="A10" t="str">
            <v>ACTIVO TOTAL</v>
          </cell>
        </row>
        <row r="11">
          <cell r="A11" t="str">
            <v>*</v>
          </cell>
        </row>
        <row r="13">
          <cell r="A13" t="str">
            <v>*</v>
          </cell>
          <cell r="C13" t="str">
            <v>*</v>
          </cell>
        </row>
        <row r="14">
          <cell r="A14" t="str">
            <v>*</v>
          </cell>
          <cell r="C14" t="str">
            <v>*</v>
          </cell>
        </row>
        <row r="15">
          <cell r="A15" t="str">
            <v>RENTABILIDAD ECONÓMICA AJUSTADA</v>
          </cell>
          <cell r="C15" t="str">
            <v>RENTABILIDAD DE LA EXPLOTACION</v>
          </cell>
        </row>
        <row r="16">
          <cell r="A16" t="str">
            <v>Bº ORDINARIO ANTES DE INTERESES E IMPUESTOS</v>
          </cell>
          <cell r="C16" t="str">
            <v>Bº DE EXPLOTACION</v>
          </cell>
        </row>
        <row r="17">
          <cell r="A17" t="str">
            <v>ACTIVO FUNCIONAL NETO Y EXTRAFUNCIONAL</v>
          </cell>
          <cell r="C17" t="str">
            <v>ACTIVO FUNCIONAL NETO</v>
          </cell>
        </row>
        <row r="18">
          <cell r="A18" t="str">
            <v>*</v>
          </cell>
          <cell r="C18" t="str">
            <v>*</v>
          </cell>
        </row>
        <row r="20">
          <cell r="C20" t="str">
            <v>*</v>
          </cell>
        </row>
        <row r="21">
          <cell r="C21" t="str">
            <v>*</v>
          </cell>
        </row>
        <row r="22">
          <cell r="C22" t="str">
            <v>RENTABILIDAD INVERSIONES FINANCIERAS</v>
          </cell>
        </row>
        <row r="23">
          <cell r="C23" t="str">
            <v>RESULTADOS FINANCIEROS</v>
          </cell>
        </row>
        <row r="24">
          <cell r="C24" t="str">
            <v>ACTIVOS FINANCIEROS</v>
          </cell>
        </row>
        <row r="25">
          <cell r="C25" t="str">
            <v>*</v>
          </cell>
        </row>
      </sheetData>
      <sheetData sheetId="8" refreshError="1">
        <row r="2">
          <cell r="A2" t="str">
            <v>ANÁLISIS ECONÓMICO</v>
          </cell>
          <cell r="J2" t="str">
            <v>*</v>
          </cell>
        </row>
        <row r="3">
          <cell r="A3" t="str">
            <v>RENTABILIDAD ECONÓMICA DE LA EXPLOTACIÓN</v>
          </cell>
          <cell r="J3">
            <v>0</v>
          </cell>
        </row>
        <row r="4">
          <cell r="J4" t="str">
            <v>VALOR DE LA</v>
          </cell>
        </row>
        <row r="5">
          <cell r="G5" t="str">
            <v>*</v>
          </cell>
          <cell r="J5" t="str">
            <v>PRODUCCIÓN</v>
          </cell>
        </row>
        <row r="6">
          <cell r="G6">
            <v>0</v>
          </cell>
          <cell r="J6">
            <v>0</v>
          </cell>
        </row>
        <row r="7">
          <cell r="G7" t="str">
            <v>Bº DE EXPLOTACION</v>
          </cell>
          <cell r="M7" t="str">
            <v>*</v>
          </cell>
        </row>
        <row r="8">
          <cell r="G8">
            <v>0</v>
          </cell>
          <cell r="J8" t="str">
            <v>*</v>
          </cell>
          <cell r="M8">
            <v>0</v>
          </cell>
        </row>
        <row r="9">
          <cell r="D9" t="str">
            <v>*</v>
          </cell>
          <cell r="J9">
            <v>0</v>
          </cell>
          <cell r="M9" t="str">
            <v>APROVISIONAMIENTOS</v>
          </cell>
        </row>
        <row r="10">
          <cell r="D10" t="str">
            <v>*</v>
          </cell>
          <cell r="J10" t="str">
            <v>GTOS. EXPLO.</v>
          </cell>
          <cell r="M10">
            <v>0</v>
          </cell>
        </row>
        <row r="11">
          <cell r="D11" t="str">
            <v>MARGEN</v>
          </cell>
          <cell r="J11">
            <v>0</v>
          </cell>
        </row>
        <row r="12">
          <cell r="D12" t="str">
            <v>Bº DE EXPLOTACION</v>
          </cell>
          <cell r="M12" t="str">
            <v>*</v>
          </cell>
        </row>
        <row r="13">
          <cell r="D13" t="str">
            <v>CIFRA DE NEGOCIOS</v>
          </cell>
          <cell r="M13">
            <v>0</v>
          </cell>
        </row>
        <row r="14">
          <cell r="D14" t="str">
            <v>*</v>
          </cell>
          <cell r="M14" t="str">
            <v>GASTOS PERSONAL</v>
          </cell>
        </row>
        <row r="15">
          <cell r="G15" t="str">
            <v>*</v>
          </cell>
          <cell r="M15">
            <v>0</v>
          </cell>
        </row>
        <row r="16">
          <cell r="G16">
            <v>0</v>
          </cell>
        </row>
        <row r="17">
          <cell r="G17" t="str">
            <v>CIFRA NEGOCIOS</v>
          </cell>
          <cell r="M17" t="str">
            <v>*</v>
          </cell>
        </row>
        <row r="18">
          <cell r="G18">
            <v>0</v>
          </cell>
          <cell r="M18">
            <v>0</v>
          </cell>
        </row>
        <row r="19">
          <cell r="M19" t="str">
            <v>AMORTIZ. Y PROV.</v>
          </cell>
        </row>
        <row r="20">
          <cell r="A20" t="str">
            <v>*</v>
          </cell>
          <cell r="M20">
            <v>0</v>
          </cell>
        </row>
        <row r="21">
          <cell r="A21" t="str">
            <v>*</v>
          </cell>
        </row>
        <row r="22">
          <cell r="A22" t="str">
            <v>RENTABILIDAD DE LA EXPLOTACION</v>
          </cell>
          <cell r="M22" t="str">
            <v>*</v>
          </cell>
        </row>
        <row r="23">
          <cell r="A23" t="str">
            <v>Bº DE EXPLOTACION</v>
          </cell>
          <cell r="M23">
            <v>0</v>
          </cell>
        </row>
        <row r="24">
          <cell r="A24" t="str">
            <v>ACTIVO FUNCIONAL NETO</v>
          </cell>
          <cell r="M24" t="str">
            <v>OTR. GTOS. EXP.</v>
          </cell>
        </row>
        <row r="25">
          <cell r="A25" t="str">
            <v>*</v>
          </cell>
          <cell r="G25" t="str">
            <v>*</v>
          </cell>
          <cell r="M25">
            <v>0</v>
          </cell>
        </row>
        <row r="26">
          <cell r="G26">
            <v>0</v>
          </cell>
        </row>
        <row r="27">
          <cell r="G27" t="str">
            <v>CIFRA NEGOCIOS</v>
          </cell>
          <cell r="M27" t="str">
            <v>*</v>
          </cell>
        </row>
        <row r="28">
          <cell r="G28">
            <v>0</v>
          </cell>
          <cell r="M28">
            <v>0</v>
          </cell>
        </row>
        <row r="29">
          <cell r="D29" t="str">
            <v>*</v>
          </cell>
          <cell r="J29" t="str">
            <v>*</v>
          </cell>
          <cell r="M29" t="str">
            <v>EXISTENCIAS</v>
          </cell>
        </row>
        <row r="30">
          <cell r="D30" t="str">
            <v>*</v>
          </cell>
          <cell r="J30">
            <v>0</v>
          </cell>
          <cell r="M30">
            <v>0</v>
          </cell>
        </row>
        <row r="31">
          <cell r="D31" t="str">
            <v>ROTACION</v>
          </cell>
          <cell r="J31" t="str">
            <v>NECESIDADES</v>
          </cell>
        </row>
        <row r="32">
          <cell r="D32" t="str">
            <v>CIFRA DE NEGOCIOS</v>
          </cell>
          <cell r="J32" t="str">
            <v>OPERATIVAS</v>
          </cell>
          <cell r="M32" t="str">
            <v>*</v>
          </cell>
        </row>
        <row r="33">
          <cell r="D33" t="str">
            <v>ACTIVO  FUNC. NETO</v>
          </cell>
          <cell r="G33" t="str">
            <v>*</v>
          </cell>
          <cell r="J33" t="str">
            <v>DE FONDOS</v>
          </cell>
          <cell r="M33">
            <v>0</v>
          </cell>
        </row>
        <row r="34">
          <cell r="D34" t="str">
            <v>*</v>
          </cell>
          <cell r="G34">
            <v>0</v>
          </cell>
          <cell r="J34">
            <v>0</v>
          </cell>
          <cell r="M34" t="str">
            <v>DEUDORES</v>
          </cell>
        </row>
        <row r="35">
          <cell r="G35" t="str">
            <v>ACTIVO FUNC. NETO</v>
          </cell>
          <cell r="M35">
            <v>0</v>
          </cell>
        </row>
        <row r="36">
          <cell r="G36">
            <v>0</v>
          </cell>
          <cell r="J36" t="str">
            <v>*</v>
          </cell>
        </row>
        <row r="37">
          <cell r="J37">
            <v>0</v>
          </cell>
          <cell r="M37" t="str">
            <v>*</v>
          </cell>
        </row>
        <row r="38">
          <cell r="J38" t="str">
            <v>ACTIVO</v>
          </cell>
          <cell r="M38">
            <v>0</v>
          </cell>
        </row>
        <row r="39">
          <cell r="J39" t="str">
            <v>FIJO</v>
          </cell>
          <cell r="M39" t="str">
            <v>(PASIVO CIRC. EXP.)</v>
          </cell>
        </row>
        <row r="40">
          <cell r="J40" t="str">
            <v>FUNCIONAL</v>
          </cell>
          <cell r="M40">
            <v>0</v>
          </cell>
        </row>
        <row r="41">
          <cell r="J41">
            <v>0</v>
          </cell>
        </row>
      </sheetData>
      <sheetData sheetId="9" refreshError="1">
        <row r="3">
          <cell r="A3" t="str">
            <v>ROTACIÓN DEL ACTIVO FIJO FUNCIONAL</v>
          </cell>
          <cell r="B3" t="str">
            <v>Año X</v>
          </cell>
          <cell r="C3" t="str">
            <v>Año X-1</v>
          </cell>
          <cell r="D3" t="str">
            <v>Variación               X/X-1</v>
          </cell>
        </row>
        <row r="5">
          <cell r="A5" t="str">
            <v>Rotación del Activo Fijo Funcional</v>
          </cell>
          <cell r="B5" t="str">
            <v>*</v>
          </cell>
          <cell r="C5" t="str">
            <v>*</v>
          </cell>
          <cell r="D5" t="str">
            <v>*</v>
          </cell>
        </row>
        <row r="7">
          <cell r="A7" t="str">
            <v>Inmovilizado bruto depreciable:</v>
          </cell>
          <cell r="B7">
            <v>0</v>
          </cell>
          <cell r="C7">
            <v>0</v>
          </cell>
        </row>
        <row r="8">
          <cell r="A8" t="str">
            <v xml:space="preserve">  Inmovilizado inmaterial bruto depreciable:</v>
          </cell>
          <cell r="B8">
            <v>0</v>
          </cell>
          <cell r="C8">
            <v>0</v>
          </cell>
        </row>
        <row r="9">
          <cell r="A9" t="str">
            <v xml:space="preserve">  Inmovilizado material bruto depreciable:</v>
          </cell>
          <cell r="B9">
            <v>0</v>
          </cell>
          <cell r="C9">
            <v>0</v>
          </cell>
        </row>
        <row r="11">
          <cell r="A11" t="str">
            <v xml:space="preserve">  Terrenos: (ver ayuda)</v>
          </cell>
          <cell r="B11">
            <v>0</v>
          </cell>
          <cell r="C11">
            <v>0</v>
          </cell>
        </row>
        <row r="13">
          <cell r="A13" t="str">
            <v>Amortización anual de inmovilizado material e inmaterial:</v>
          </cell>
          <cell r="B13">
            <v>0</v>
          </cell>
          <cell r="C13">
            <v>0</v>
          </cell>
        </row>
        <row r="14">
          <cell r="A14" t="str">
            <v xml:space="preserve">  Amortización anual de inmovilizado inmaterial:</v>
          </cell>
          <cell r="B14">
            <v>0</v>
          </cell>
          <cell r="C14">
            <v>0</v>
          </cell>
        </row>
        <row r="15">
          <cell r="A15" t="str">
            <v xml:space="preserve">  Amortización anual de inmovilizado material:</v>
          </cell>
          <cell r="B15">
            <v>0</v>
          </cell>
          <cell r="C15">
            <v>0</v>
          </cell>
        </row>
        <row r="17">
          <cell r="A17" t="str">
            <v>Amortización acumulada de inmovilizado:</v>
          </cell>
          <cell r="B17">
            <v>0</v>
          </cell>
          <cell r="C17">
            <v>0</v>
          </cell>
        </row>
        <row r="18">
          <cell r="A18" t="str">
            <v xml:space="preserve">  Amortización acumulada de inmovilizado inmaterial:</v>
          </cell>
          <cell r="B18">
            <v>0</v>
          </cell>
          <cell r="C18">
            <v>0</v>
          </cell>
        </row>
        <row r="19">
          <cell r="A19" t="str">
            <v xml:space="preserve">  Amortización acumulada de inmovilizado material:</v>
          </cell>
          <cell r="B19">
            <v>0</v>
          </cell>
          <cell r="C19">
            <v>0</v>
          </cell>
        </row>
        <row r="21">
          <cell r="A21" t="str">
            <v>Vida útil media del inmovilizado amortizable:</v>
          </cell>
          <cell r="B21" t="str">
            <v>*</v>
          </cell>
          <cell r="C21" t="str">
            <v>*</v>
          </cell>
          <cell r="D21" t="str">
            <v>*</v>
          </cell>
        </row>
        <row r="22">
          <cell r="A22" t="str">
            <v xml:space="preserve">  Vida útil media del inmovilizado inmaterial depreciable:</v>
          </cell>
          <cell r="B22" t="str">
            <v>*</v>
          </cell>
          <cell r="C22" t="str">
            <v>*</v>
          </cell>
        </row>
        <row r="23">
          <cell r="A23" t="str">
            <v xml:space="preserve">  Vida útil media del inmovilizado material depreciable:</v>
          </cell>
          <cell r="B23" t="str">
            <v>*</v>
          </cell>
          <cell r="C23" t="str">
            <v>*</v>
          </cell>
        </row>
        <row r="25">
          <cell r="A25" t="str">
            <v>Porcentaje de vida útil media amortizada del inmov.:</v>
          </cell>
          <cell r="B25" t="str">
            <v>*</v>
          </cell>
          <cell r="C25" t="str">
            <v>*</v>
          </cell>
          <cell r="D25" t="str">
            <v>*</v>
          </cell>
        </row>
        <row r="26">
          <cell r="A26" t="str">
            <v xml:space="preserve">  Porcentaje de v.u. consumida de inmovilizado inmaterial:</v>
          </cell>
          <cell r="B26" t="str">
            <v>*</v>
          </cell>
          <cell r="C26" t="str">
            <v>*</v>
          </cell>
        </row>
        <row r="27">
          <cell r="A27" t="str">
            <v xml:space="preserve">  Porcentaje de v.u. consumida de inmovilizado material:</v>
          </cell>
          <cell r="B27" t="str">
            <v>*</v>
          </cell>
          <cell r="C27" t="str">
            <v>*</v>
          </cell>
        </row>
        <row r="29">
          <cell r="A29" t="str">
            <v>Vida útil media del inmov. no amortizada:</v>
          </cell>
          <cell r="B29" t="str">
            <v>*</v>
          </cell>
          <cell r="C29" t="str">
            <v>*</v>
          </cell>
          <cell r="D29" t="str">
            <v>*</v>
          </cell>
        </row>
        <row r="30">
          <cell r="A30" t="str">
            <v xml:space="preserve">  del inmovilizado inmaterial:</v>
          </cell>
          <cell r="B30" t="str">
            <v>*</v>
          </cell>
          <cell r="C30" t="str">
            <v>*</v>
          </cell>
        </row>
        <row r="31">
          <cell r="A31" t="str">
            <v xml:space="preserve">  del inmovilizado material:</v>
          </cell>
          <cell r="B31" t="str">
            <v>*</v>
          </cell>
          <cell r="C31" t="str">
            <v>*</v>
          </cell>
        </row>
      </sheetData>
      <sheetData sheetId="10" refreshError="1">
        <row r="3">
          <cell r="A3" t="str">
            <v>ROTACIÓN DE LAS NECESIDADES OPERATIVAS DE FONDOS</v>
          </cell>
        </row>
        <row r="4">
          <cell r="D4" t="str">
            <v>Año X</v>
          </cell>
          <cell r="H4" t="str">
            <v>Año X-1</v>
          </cell>
        </row>
        <row r="5">
          <cell r="A5" t="str">
            <v>Tipo de IVA vigente:</v>
          </cell>
          <cell r="D5">
            <v>0.16</v>
          </cell>
          <cell r="H5">
            <v>0.16</v>
          </cell>
        </row>
        <row r="7">
          <cell r="A7" t="str">
            <v>ROTACIÓN DE MERCADERÍAS:</v>
          </cell>
        </row>
        <row r="8">
          <cell r="D8" t="str">
            <v>Año X</v>
          </cell>
          <cell r="H8" t="str">
            <v>Año X-1</v>
          </cell>
        </row>
        <row r="9">
          <cell r="A9" t="str">
            <v xml:space="preserve">                    Consumo de mercaderías</v>
          </cell>
          <cell r="B9">
            <v>0</v>
          </cell>
          <cell r="F9">
            <v>0</v>
          </cell>
        </row>
        <row r="10">
          <cell r="A10" t="str">
            <v>Rot. MC  = ---------------------------------------------- =</v>
          </cell>
          <cell r="B10" t="str">
            <v>--------------------</v>
          </cell>
          <cell r="C10" t="str">
            <v>=</v>
          </cell>
          <cell r="D10" t="str">
            <v>*</v>
          </cell>
          <cell r="F10" t="str">
            <v>--------------------</v>
          </cell>
          <cell r="G10" t="str">
            <v>=</v>
          </cell>
          <cell r="H10" t="str">
            <v>*</v>
          </cell>
        </row>
        <row r="11">
          <cell r="A11" t="str">
            <v xml:space="preserve">                       Saldo de mercaderías</v>
          </cell>
          <cell r="B11">
            <v>0</v>
          </cell>
          <cell r="F11">
            <v>0</v>
          </cell>
        </row>
        <row r="14">
          <cell r="A14" t="str">
            <v>ROTACIÓN DE MATERIAS PRIMAS:</v>
          </cell>
        </row>
        <row r="15">
          <cell r="D15" t="str">
            <v>Año X</v>
          </cell>
          <cell r="H15" t="str">
            <v>Año X-1</v>
          </cell>
        </row>
        <row r="16">
          <cell r="A16" t="str">
            <v xml:space="preserve">                 Consumo de materias primas</v>
          </cell>
          <cell r="B16">
            <v>0</v>
          </cell>
          <cell r="F16">
            <v>0</v>
          </cell>
        </row>
        <row r="17">
          <cell r="A17" t="str">
            <v>Rot. MP  = -------------------------------------------- =</v>
          </cell>
          <cell r="B17" t="str">
            <v>--------------------</v>
          </cell>
          <cell r="C17" t="str">
            <v>=</v>
          </cell>
          <cell r="D17" t="str">
            <v>*</v>
          </cell>
          <cell r="F17" t="str">
            <v>--------------------</v>
          </cell>
          <cell r="G17" t="str">
            <v>=</v>
          </cell>
          <cell r="H17" t="str">
            <v>*</v>
          </cell>
        </row>
        <row r="18">
          <cell r="A18" t="str">
            <v xml:space="preserve">                   Saldo de materias primas</v>
          </cell>
          <cell r="B18">
            <v>0</v>
          </cell>
          <cell r="F18">
            <v>0</v>
          </cell>
        </row>
        <row r="21">
          <cell r="A21" t="str">
            <v>ROTACIÓN DE LOS PRODUCTOS EN CURSO Y SEMITERMINADOS:</v>
          </cell>
        </row>
        <row r="22">
          <cell r="D22" t="str">
            <v>Año X</v>
          </cell>
          <cell r="H22" t="str">
            <v>Año X-1</v>
          </cell>
        </row>
        <row r="23">
          <cell r="A23" t="str">
            <v xml:space="preserve">                          Cifra de negocios</v>
          </cell>
          <cell r="B23">
            <v>0</v>
          </cell>
          <cell r="F23">
            <v>0</v>
          </cell>
        </row>
        <row r="24">
          <cell r="A24" t="str">
            <v>Rot. PC  = ---------------------------------------------- =</v>
          </cell>
          <cell r="B24" t="str">
            <v>--------------------</v>
          </cell>
          <cell r="C24" t="str">
            <v>=</v>
          </cell>
          <cell r="D24" t="str">
            <v>*</v>
          </cell>
          <cell r="F24" t="str">
            <v>--------------------</v>
          </cell>
          <cell r="G24" t="str">
            <v>=</v>
          </cell>
          <cell r="H24" t="str">
            <v>*</v>
          </cell>
        </row>
        <row r="25">
          <cell r="A25" t="str">
            <v xml:space="preserve">                  Saldo de p. en curso y semi. </v>
          </cell>
          <cell r="B25">
            <v>0</v>
          </cell>
          <cell r="F25">
            <v>0</v>
          </cell>
        </row>
        <row r="28">
          <cell r="A28" t="str">
            <v>ROTACIÓN DE LOS PRODUCTOS TERMINADOS:</v>
          </cell>
        </row>
        <row r="29">
          <cell r="D29" t="str">
            <v>Año X</v>
          </cell>
          <cell r="H29" t="str">
            <v>Año X-1</v>
          </cell>
        </row>
        <row r="30">
          <cell r="A30" t="str">
            <v xml:space="preserve">                          Cifra de negocios</v>
          </cell>
          <cell r="B30">
            <v>0</v>
          </cell>
          <cell r="F30">
            <v>0</v>
          </cell>
        </row>
        <row r="31">
          <cell r="A31" t="str">
            <v>Rot. PT  = ---------------------------------------------- =</v>
          </cell>
          <cell r="B31" t="str">
            <v>--------------------</v>
          </cell>
          <cell r="C31" t="str">
            <v>=</v>
          </cell>
          <cell r="D31" t="str">
            <v>*</v>
          </cell>
          <cell r="F31" t="str">
            <v>--------------------</v>
          </cell>
          <cell r="G31" t="str">
            <v>=</v>
          </cell>
          <cell r="H31" t="str">
            <v>*</v>
          </cell>
        </row>
        <row r="32">
          <cell r="A32" t="str">
            <v xml:space="preserve">                 Saldo de pdtos. Terminados</v>
          </cell>
          <cell r="B32">
            <v>0</v>
          </cell>
          <cell r="F32">
            <v>0</v>
          </cell>
        </row>
        <row r="34">
          <cell r="A34" t="str">
            <v>ROTACIÓN DE DEUDORES DE EXPLOTACIÓN:</v>
          </cell>
        </row>
        <row r="35">
          <cell r="D35" t="str">
            <v>Año X</v>
          </cell>
          <cell r="H35" t="str">
            <v>Año X-1</v>
          </cell>
        </row>
        <row r="36">
          <cell r="A36" t="str">
            <v xml:space="preserve">                    Ingresos de explotación</v>
          </cell>
          <cell r="B36">
            <v>0</v>
          </cell>
          <cell r="F36">
            <v>0</v>
          </cell>
        </row>
        <row r="37">
          <cell r="A37" t="str">
            <v>Rot. CL  = ---------------------------------------------- =</v>
          </cell>
          <cell r="B37" t="str">
            <v>--------------------</v>
          </cell>
          <cell r="C37" t="str">
            <v>=</v>
          </cell>
          <cell r="D37" t="str">
            <v>*</v>
          </cell>
          <cell r="F37" t="str">
            <v>--------------------</v>
          </cell>
          <cell r="G37" t="str">
            <v>=</v>
          </cell>
          <cell r="H37" t="str">
            <v>*</v>
          </cell>
        </row>
        <row r="38">
          <cell r="A38" t="str">
            <v xml:space="preserve">             Saldo de deudores  de explotación</v>
          </cell>
          <cell r="B38">
            <v>0</v>
          </cell>
          <cell r="F38">
            <v>0</v>
          </cell>
        </row>
        <row r="41">
          <cell r="A41" t="str">
            <v>ROTACIÓN DE ACREEDORES DE EXPLOTACIÓN:</v>
          </cell>
        </row>
        <row r="42">
          <cell r="D42" t="str">
            <v>Año X</v>
          </cell>
          <cell r="H42" t="str">
            <v>Año X-1</v>
          </cell>
        </row>
        <row r="43">
          <cell r="A43" t="str">
            <v xml:space="preserve">                  Compras y servicios exteriores</v>
          </cell>
          <cell r="B43">
            <v>0</v>
          </cell>
          <cell r="F43">
            <v>0</v>
          </cell>
        </row>
        <row r="44">
          <cell r="A44" t="str">
            <v>Rot. PR  = ---------------------------------------------- =</v>
          </cell>
          <cell r="B44" t="str">
            <v>--------------------</v>
          </cell>
          <cell r="C44" t="str">
            <v>=</v>
          </cell>
          <cell r="D44" t="str">
            <v>*</v>
          </cell>
          <cell r="F44" t="str">
            <v>--------------------</v>
          </cell>
          <cell r="G44" t="str">
            <v>=</v>
          </cell>
          <cell r="H44" t="str">
            <v>*</v>
          </cell>
        </row>
        <row r="45">
          <cell r="A45" t="str">
            <v xml:space="preserve">            Saldo de acreedores de explotación</v>
          </cell>
          <cell r="B45">
            <v>0</v>
          </cell>
          <cell r="F45">
            <v>0</v>
          </cell>
        </row>
        <row r="49">
          <cell r="F49" t="str">
            <v>Año X</v>
          </cell>
          <cell r="H49" t="str">
            <v>Año X-1</v>
          </cell>
          <cell r="J49" t="str">
            <v>Variación               X/X-1</v>
          </cell>
        </row>
        <row r="51">
          <cell r="A51" t="str">
            <v>ROTACIÓN DE LAS NECESIDADES OPERATIVAS DE FONDOS</v>
          </cell>
          <cell r="F51" t="str">
            <v>*</v>
          </cell>
          <cell r="H51" t="str">
            <v>*</v>
          </cell>
          <cell r="J51" t="str">
            <v>*</v>
          </cell>
        </row>
        <row r="53">
          <cell r="A53" t="str">
            <v>ROTACIÓN DE MERCADERÍAS:</v>
          </cell>
          <cell r="F53" t="str">
            <v>*</v>
          </cell>
          <cell r="H53" t="str">
            <v>*</v>
          </cell>
          <cell r="J53" t="str">
            <v>*</v>
          </cell>
        </row>
        <row r="54">
          <cell r="A54" t="str">
            <v>ROTACIÓN DE MATERIAS PRIMAS:</v>
          </cell>
          <cell r="F54" t="str">
            <v>*</v>
          </cell>
          <cell r="H54" t="str">
            <v>*</v>
          </cell>
          <cell r="J54" t="str">
            <v>*</v>
          </cell>
        </row>
        <row r="55">
          <cell r="A55" t="str">
            <v>ROTACIÓN DE LOS PRODUCTOS EN CURSO Y SEMITERMINADOS:</v>
          </cell>
          <cell r="F55" t="str">
            <v>*</v>
          </cell>
          <cell r="H55" t="str">
            <v>*</v>
          </cell>
          <cell r="J55" t="str">
            <v>*</v>
          </cell>
        </row>
        <row r="56">
          <cell r="A56" t="str">
            <v>ROTACIÓN DE LOS PRODUCTOS TERMINADOS:</v>
          </cell>
          <cell r="F56" t="str">
            <v>*</v>
          </cell>
          <cell r="H56" t="str">
            <v>*</v>
          </cell>
          <cell r="J56" t="str">
            <v>*</v>
          </cell>
        </row>
        <row r="57">
          <cell r="A57" t="str">
            <v>ROTACIÓN DE DEUDORES DE EXPLOTACIÓN:</v>
          </cell>
          <cell r="F57" t="str">
            <v>*</v>
          </cell>
          <cell r="H57" t="str">
            <v>*</v>
          </cell>
          <cell r="J57" t="str">
            <v>*</v>
          </cell>
        </row>
        <row r="58">
          <cell r="A58" t="str">
            <v>ROTACIÓN DE ACREEDORES DE EXPLOTACIÓN:</v>
          </cell>
          <cell r="F58" t="str">
            <v>*</v>
          </cell>
          <cell r="H58" t="str">
            <v>*</v>
          </cell>
          <cell r="J58" t="str">
            <v>*</v>
          </cell>
        </row>
      </sheetData>
      <sheetData sheetId="11" refreshError="1">
        <row r="3">
          <cell r="A3" t="str">
            <v>VALOR AÑADIDO: REPARTO:</v>
          </cell>
          <cell r="B3" t="str">
            <v>Año X</v>
          </cell>
          <cell r="C3" t="str">
            <v xml:space="preserve"> % s/ V.A.</v>
          </cell>
          <cell r="D3" t="str">
            <v>Año X-1</v>
          </cell>
          <cell r="E3" t="str">
            <v xml:space="preserve"> % s/ V.A.</v>
          </cell>
          <cell r="F3" t="str">
            <v>Variación          X/X-1</v>
          </cell>
          <cell r="G3" t="str">
            <v>Var. en porcent.</v>
          </cell>
        </row>
        <row r="5">
          <cell r="A5" t="str">
            <v>VALOR AÑADIDO GENERADO:</v>
          </cell>
          <cell r="B5">
            <v>0</v>
          </cell>
          <cell r="C5" t="str">
            <v>*</v>
          </cell>
          <cell r="D5">
            <v>0</v>
          </cell>
          <cell r="E5" t="str">
            <v>*</v>
          </cell>
          <cell r="F5">
            <v>0</v>
          </cell>
          <cell r="G5" t="str">
            <v>*</v>
          </cell>
        </row>
        <row r="7">
          <cell r="A7" t="str">
            <v>REPARTO DEL VALOR AÑADIDO:</v>
          </cell>
        </row>
        <row r="9">
          <cell r="A9" t="str">
            <v>AL PERSONAL:</v>
          </cell>
          <cell r="B9">
            <v>0</v>
          </cell>
          <cell r="C9" t="str">
            <v>*</v>
          </cell>
          <cell r="D9">
            <v>0</v>
          </cell>
          <cell r="E9" t="str">
            <v>*</v>
          </cell>
          <cell r="F9">
            <v>0</v>
          </cell>
          <cell r="G9" t="str">
            <v>*</v>
          </cell>
        </row>
        <row r="11">
          <cell r="A11" t="str">
            <v>A LOS ACREEDORES:</v>
          </cell>
          <cell r="B11">
            <v>0</v>
          </cell>
          <cell r="C11" t="str">
            <v>*</v>
          </cell>
          <cell r="D11">
            <v>0</v>
          </cell>
          <cell r="E11" t="str">
            <v>*</v>
          </cell>
          <cell r="F11">
            <v>0</v>
          </cell>
          <cell r="G11" t="str">
            <v>*</v>
          </cell>
        </row>
        <row r="13">
          <cell r="A13" t="str">
            <v>AL ESTADO:</v>
          </cell>
          <cell r="B13">
            <v>0</v>
          </cell>
          <cell r="C13" t="str">
            <v>*</v>
          </cell>
          <cell r="D13">
            <v>0</v>
          </cell>
          <cell r="E13" t="str">
            <v>*</v>
          </cell>
          <cell r="F13">
            <v>0</v>
          </cell>
          <cell r="G13" t="str">
            <v>*</v>
          </cell>
        </row>
        <row r="15">
          <cell r="A15" t="str">
            <v>A LOS ACCIONISTAS:</v>
          </cell>
          <cell r="B15">
            <v>0</v>
          </cell>
          <cell r="C15" t="str">
            <v>*</v>
          </cell>
          <cell r="D15">
            <v>0</v>
          </cell>
          <cell r="E15" t="str">
            <v>*</v>
          </cell>
          <cell r="F15">
            <v>0</v>
          </cell>
          <cell r="G15" t="str">
            <v>*</v>
          </cell>
        </row>
        <row r="17">
          <cell r="A17" t="str">
            <v>AUTOFINANCIACIÓN:</v>
          </cell>
          <cell r="B17">
            <v>0</v>
          </cell>
          <cell r="C17" t="str">
            <v>*</v>
          </cell>
          <cell r="D17">
            <v>0</v>
          </cell>
          <cell r="E17" t="str">
            <v>*</v>
          </cell>
          <cell r="F17">
            <v>0</v>
          </cell>
          <cell r="G17" t="str">
            <v>*</v>
          </cell>
        </row>
        <row r="20">
          <cell r="A20" t="str">
            <v>NÚMERO MEDIO DE EMPLEADOS:</v>
          </cell>
          <cell r="B20">
            <v>0</v>
          </cell>
          <cell r="D20">
            <v>0</v>
          </cell>
        </row>
        <row r="22">
          <cell r="A22" t="str">
            <v>VALOR AÑADIDO POR EMPLEADO:</v>
          </cell>
          <cell r="B22" t="str">
            <v>*</v>
          </cell>
          <cell r="D22" t="str">
            <v>*</v>
          </cell>
        </row>
        <row r="23">
          <cell r="A23" t="str">
            <v>GASTOS DE PERSONAL POR EMPLEADO:</v>
          </cell>
          <cell r="B23" t="str">
            <v>*</v>
          </cell>
          <cell r="D23" t="str">
            <v>*</v>
          </cell>
        </row>
        <row r="24">
          <cell r="A24" t="str">
            <v>DIFERENCIA:</v>
          </cell>
          <cell r="B24" t="str">
            <v>*</v>
          </cell>
          <cell r="D24" t="str">
            <v>*</v>
          </cell>
        </row>
        <row r="25">
          <cell r="A25" t="str">
            <v>DIFERENCIA (%):</v>
          </cell>
          <cell r="B25" t="str">
            <v>*</v>
          </cell>
          <cell r="D25" t="str">
            <v>*</v>
          </cell>
        </row>
        <row r="27">
          <cell r="A27" t="str">
            <v>COEFICIENTE DE CAPITAL:</v>
          </cell>
          <cell r="B27" t="str">
            <v>*</v>
          </cell>
          <cell r="D27" t="str">
            <v>*</v>
          </cell>
        </row>
        <row r="28">
          <cell r="A28" t="str">
            <v>(Valor añadido/activo total)</v>
          </cell>
        </row>
      </sheetData>
      <sheetData sheetId="12" refreshError="1">
        <row r="3">
          <cell r="A3" t="str">
            <v>ANÁLISIS FINANCIERO</v>
          </cell>
        </row>
        <row r="4">
          <cell r="A4" t="str">
            <v>RATIOS DE SITUACIÓN FINANCIERA</v>
          </cell>
          <cell r="B4" t="str">
            <v>Año X</v>
          </cell>
          <cell r="C4" t="str">
            <v>Año X-1</v>
          </cell>
          <cell r="D4" t="str">
            <v>Variación</v>
          </cell>
        </row>
        <row r="5">
          <cell r="A5" t="str">
            <v>(Datos al cierre de cada ejercicio)</v>
          </cell>
        </row>
        <row r="7">
          <cell r="A7" t="str">
            <v>NECESIDADES OPERATIVAS DE FONDOS: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RECURSOS LÍQUIDOS NETOS: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CAPITAL CIRCULANTE:</v>
          </cell>
          <cell r="B9">
            <v>0</v>
          </cell>
          <cell r="C9">
            <v>0</v>
          </cell>
          <cell r="D9">
            <v>0</v>
          </cell>
        </row>
        <row r="11">
          <cell r="A11" t="str">
            <v>COEFICIENTE BÁSICO DE FINANCIACIÓN</v>
          </cell>
        </row>
        <row r="12">
          <cell r="A12" t="str">
            <v>PATRIMONIO NETO + PASIVO FIJO</v>
          </cell>
        </row>
        <row r="13">
          <cell r="A13" t="str">
            <v>ACTIVO FIJO + NECESIDADES OPERATIVAS DE FONDOS</v>
          </cell>
          <cell r="B13" t="str">
            <v>*</v>
          </cell>
          <cell r="C13" t="str">
            <v>*</v>
          </cell>
          <cell r="D13" t="str">
            <v>*</v>
          </cell>
        </row>
        <row r="15">
          <cell r="A15" t="str">
            <v>ACTIVO CIRCULANTE DE EXPLOTACIÓN</v>
          </cell>
        </row>
        <row r="16">
          <cell r="A16" t="str">
            <v>PASIVO CIRCULANTE DE EXPLOTACIÓN</v>
          </cell>
          <cell r="B16" t="str">
            <v>*</v>
          </cell>
          <cell r="C16" t="str">
            <v>*</v>
          </cell>
          <cell r="D16" t="str">
            <v>*</v>
          </cell>
        </row>
        <row r="18">
          <cell r="A18" t="str">
            <v>ACTIVO CIRCULANTE AJENO A LA EXPLOTACIÓN</v>
          </cell>
        </row>
        <row r="19">
          <cell r="A19" t="str">
            <v>PASIVO CIRCULANTE AJENO A LA EXPLOTACIÓN</v>
          </cell>
          <cell r="B19" t="str">
            <v>*</v>
          </cell>
          <cell r="C19" t="str">
            <v>*</v>
          </cell>
          <cell r="D19" t="str">
            <v>*</v>
          </cell>
        </row>
        <row r="21">
          <cell r="A21" t="str">
            <v>GARANTÍA</v>
          </cell>
        </row>
        <row r="22">
          <cell r="A22" t="str">
            <v>ACTIVO TOTAL</v>
          </cell>
        </row>
        <row r="23">
          <cell r="A23" t="str">
            <v>PASIVO EXIGIBLE</v>
          </cell>
          <cell r="B23" t="str">
            <v>*</v>
          </cell>
          <cell r="C23" t="str">
            <v>*</v>
          </cell>
          <cell r="D23" t="str">
            <v>*</v>
          </cell>
        </row>
        <row r="25">
          <cell r="A25" t="str">
            <v>ENDEUDAMIENTO</v>
          </cell>
        </row>
        <row r="26">
          <cell r="A26" t="str">
            <v>PASIVO EXIGIBLE</v>
          </cell>
        </row>
        <row r="27">
          <cell r="A27" t="str">
            <v>PATRIMONIO NETO</v>
          </cell>
          <cell r="B27" t="str">
            <v>*</v>
          </cell>
          <cell r="C27" t="str">
            <v>*</v>
          </cell>
          <cell r="D27" t="str">
            <v>*</v>
          </cell>
        </row>
        <row r="29">
          <cell r="A29" t="str">
            <v>ENDEUDAMIENTO A LARGO PLAZO</v>
          </cell>
        </row>
        <row r="30">
          <cell r="A30" t="str">
            <v>PASIVO EXIGIBLE A LARGO PLAZO</v>
          </cell>
        </row>
        <row r="31">
          <cell r="A31" t="str">
            <v>PATRIMONIO NETO</v>
          </cell>
          <cell r="B31" t="str">
            <v>*</v>
          </cell>
          <cell r="C31" t="str">
            <v>*</v>
          </cell>
          <cell r="D31" t="str">
            <v>*</v>
          </cell>
        </row>
        <row r="33">
          <cell r="A33" t="str">
            <v>ENDEUDAMIENTO A CORTO PLAZO</v>
          </cell>
        </row>
        <row r="34">
          <cell r="A34" t="str">
            <v>PASIVO CIRCULANTE</v>
          </cell>
        </row>
        <row r="35">
          <cell r="A35" t="str">
            <v>PATRIMONIO NETO</v>
          </cell>
          <cell r="B35" t="str">
            <v>*</v>
          </cell>
          <cell r="C35" t="str">
            <v>*</v>
          </cell>
          <cell r="D35" t="str">
            <v>*</v>
          </cell>
        </row>
      </sheetData>
      <sheetData sheetId="13" refreshError="1">
        <row r="3">
          <cell r="B3" t="str">
            <v>ANÁLISIS FINANCIERO DINÁMICO</v>
          </cell>
        </row>
        <row r="4">
          <cell r="F4" t="str">
            <v>Recursos</v>
          </cell>
          <cell r="I4" t="str">
            <v>Empleos</v>
          </cell>
        </row>
        <row r="5">
          <cell r="K5" t="str">
            <v>Inmovilizado no financiero</v>
          </cell>
        </row>
        <row r="6">
          <cell r="K6">
            <v>0</v>
          </cell>
        </row>
        <row r="8">
          <cell r="D8" t="str">
            <v>Recursos procedentes de las operaciones*</v>
          </cell>
          <cell r="K8" t="str">
            <v>Inmovilizado financiero</v>
          </cell>
        </row>
        <row r="9">
          <cell r="D9">
            <v>0</v>
          </cell>
          <cell r="F9" t="str">
            <v>Flujos de caja ordinarios</v>
          </cell>
          <cell r="I9" t="str">
            <v>Flujos de caja de inversión</v>
          </cell>
          <cell r="K9">
            <v>0</v>
          </cell>
        </row>
        <row r="10">
          <cell r="F10">
            <v>0</v>
          </cell>
          <cell r="I10">
            <v>0</v>
          </cell>
        </row>
        <row r="11">
          <cell r="D11" t="str">
            <v>(Aumento del capital circulante ordinario)</v>
          </cell>
          <cell r="K11" t="str">
            <v>Inversiones financieras temporales</v>
          </cell>
        </row>
        <row r="12">
          <cell r="B12" t="str">
            <v>Subvenciones de capital</v>
          </cell>
          <cell r="D12">
            <v>0</v>
          </cell>
          <cell r="K12">
            <v>0</v>
          </cell>
        </row>
        <row r="13">
          <cell r="B13">
            <v>0</v>
          </cell>
        </row>
        <row r="14">
          <cell r="D14" t="str">
            <v>Flujos de financiación no exigible</v>
          </cell>
        </row>
        <row r="15">
          <cell r="D15">
            <v>0</v>
          </cell>
        </row>
        <row r="16">
          <cell r="B16" t="str">
            <v>Flujos de financiación propia</v>
          </cell>
          <cell r="F16" t="str">
            <v>Flujos de caja de financiación</v>
          </cell>
          <cell r="I16" t="str">
            <v>Variación de tesorería</v>
          </cell>
        </row>
        <row r="17">
          <cell r="B17">
            <v>0</v>
          </cell>
          <cell r="F17">
            <v>0</v>
          </cell>
          <cell r="I17">
            <v>0</v>
          </cell>
        </row>
        <row r="18">
          <cell r="D18" t="str">
            <v>Flujos de financiación exigible</v>
          </cell>
          <cell r="I18" t="str">
            <v/>
          </cell>
        </row>
        <row r="19">
          <cell r="D19">
            <v>0</v>
          </cell>
        </row>
        <row r="22">
          <cell r="A22" t="str">
            <v>*</v>
          </cell>
          <cell r="B22" t="str">
            <v>Incluye también, con signo negativo, la aplicación de provisiones para riesgos y gastos.</v>
          </cell>
        </row>
      </sheetData>
      <sheetData sheetId="14" refreshError="1">
        <row r="3">
          <cell r="A3" t="str">
            <v>RENTABILIDAD FINANCIERA O</v>
          </cell>
        </row>
        <row r="4">
          <cell r="A4" t="str">
            <v>DE LOS CAPITALES PROPIOS</v>
          </cell>
          <cell r="B4" t="str">
            <v>Año X</v>
          </cell>
          <cell r="C4" t="str">
            <v>Año X-1</v>
          </cell>
          <cell r="D4" t="str">
            <v>Var. X/X-1</v>
          </cell>
        </row>
        <row r="6">
          <cell r="A6" t="str">
            <v>Beneficio después de impuestos: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Gastos financieros: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Tipo de gravamen I.S.:</v>
          </cell>
          <cell r="B8">
            <v>0.35</v>
          </cell>
          <cell r="C8">
            <v>0.35</v>
          </cell>
        </row>
        <row r="9">
          <cell r="A9" t="str">
            <v>Fondos propios medios: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Pasivo exigible medio con coste financiero: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Beneficio antes de intereses:</v>
          </cell>
          <cell r="B11">
            <v>0</v>
          </cell>
          <cell r="C11">
            <v>0</v>
          </cell>
          <cell r="D11">
            <v>0</v>
          </cell>
        </row>
        <row r="13">
          <cell r="A13" t="str">
            <v>Rentabilidad del capital empleado:</v>
          </cell>
          <cell r="B13" t="str">
            <v>*</v>
          </cell>
          <cell r="C13" t="str">
            <v>*</v>
          </cell>
          <cell r="D13" t="str">
            <v>*</v>
          </cell>
        </row>
        <row r="14">
          <cell r="A14" t="str">
            <v>Tipo de interés medio de las deudas:</v>
          </cell>
          <cell r="B14">
            <v>0</v>
          </cell>
          <cell r="C14">
            <v>0</v>
          </cell>
          <cell r="D14">
            <v>0</v>
          </cell>
        </row>
        <row r="15">
          <cell r="A15" t="str">
            <v>Tasa de endeudamiento:</v>
          </cell>
          <cell r="B15" t="str">
            <v>*</v>
          </cell>
          <cell r="C15" t="str">
            <v>*</v>
          </cell>
          <cell r="D15" t="str">
            <v>*</v>
          </cell>
        </row>
        <row r="17">
          <cell r="A17" t="str">
            <v>Efecto apalancamiento financiero:</v>
          </cell>
          <cell r="B17" t="str">
            <v>*</v>
          </cell>
          <cell r="C17" t="str">
            <v>*</v>
          </cell>
          <cell r="D17" t="str">
            <v>*</v>
          </cell>
        </row>
        <row r="19">
          <cell r="A19" t="str">
            <v>Rentabilidad de los capitales propios:</v>
          </cell>
          <cell r="B19" t="str">
            <v>*</v>
          </cell>
          <cell r="C19" t="str">
            <v>*</v>
          </cell>
          <cell r="D19" t="str">
            <v>*</v>
          </cell>
        </row>
      </sheetData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Notas"/>
      <sheetName val="Balance"/>
      <sheetName val="Sheet1"/>
      <sheetName val="PL"/>
      <sheetName val="EIGR"/>
      <sheetName val="ECPN"/>
      <sheetName val="EFE"/>
      <sheetName val="2.3.5"/>
      <sheetName val="2.5.1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9"/>
      <sheetName val="30"/>
      <sheetName val="31-41"/>
      <sheetName val="42"/>
      <sheetName val="44"/>
      <sheetName val="45"/>
      <sheetName val="46"/>
      <sheetName val="47"/>
      <sheetName val="48"/>
      <sheetName val="49"/>
      <sheetName val="51"/>
      <sheetName val="53"/>
      <sheetName val="Anexo I EEGG"/>
      <sheetName val="Sheet4"/>
      <sheetName val="Sheet3"/>
    </sheetNames>
    <sheetDataSet>
      <sheetData sheetId="0"/>
      <sheetData sheetId="1">
        <row r="97">
          <cell r="K97">
            <v>21</v>
          </cell>
          <cell r="L97">
            <v>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Trial balance"/>
      <sheetName val="Activo Nueva Orden"/>
      <sheetName val="Pasivo Nueva Orden"/>
      <sheetName val="PyG Nueva Orden"/>
      <sheetName val="Cambios en el patrimonio neto"/>
      <sheetName val="EFE Final"/>
      <sheetName val="EFE Memoria"/>
      <sheetName val="Inversiones FºCuadros Memoria"/>
      <sheetName val="Ingreso financ. categorías"/>
      <sheetName val="Inversiones Financieras"/>
      <sheetName val="Activos financieros por categor"/>
      <sheetName val="Detalle de deudores"/>
      <sheetName val="Mov Dudosos"/>
      <sheetName val="Movimiento Provisiones"/>
      <sheetName val="FPT"/>
      <sheetName val="Cuadre con CCAA_Mov"/>
      <sheetName val="Hoja2"/>
      <sheetName val="Detalles PL"/>
      <sheetName val="Activos en suspenso"/>
      <sheetName val="Mov Acti. Supenso"/>
      <sheetName val="Detalle provisiones"/>
      <sheetName val="Dudosos"/>
      <sheetName val="Detalle Inv. Inmobiliarias"/>
      <sheetName val="Bienes Adjudicados"/>
      <sheetName val="Movimiento Inmovilizado"/>
      <sheetName val="Detalle pasivos financieros"/>
      <sheetName val="Deudas y Fianzas"/>
      <sheetName val="#180 Fianzas"/>
      <sheetName val="#1804 FCR"/>
      <sheetName val="Mov.Fianzas"/>
      <sheetName val="Detalle Inmovilizado Intangible"/>
      <sheetName val="Impuestos"/>
      <sheetName val="Impuestos (2)"/>
      <sheetName val="Garantias financieras"/>
      <sheetName val="Garantías Financieras"/>
      <sheetName val="Vencimiento deudores"/>
      <sheetName val="Vencim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"/>
    </sheetNames>
    <sheetDataSet>
      <sheetData sheetId="0">
        <row r="10">
          <cell r="E10">
            <v>42004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C"/>
      <sheetName val="C.1"/>
      <sheetName val="C.3"/>
      <sheetName val="Peers"/>
      <sheetName val="IS1"/>
      <sheetName val="IS2"/>
      <sheetName val="EEFF_CC"/>
      <sheetName val="NE"/>
      <sheetName val="AHH"/>
      <sheetName val="AHF"/>
      <sheetName val="ABANCACC"/>
      <sheetName val="Grupo ACB"/>
      <sheetName val="C.9-1B &amp; C.9-2B"/>
      <sheetName val="C.9-1 y 9.2 AHH"/>
      <sheetName val="C.9-1 y 9.2 AHF"/>
      <sheetName val="hoja4"/>
      <sheetName val="PLAN DE GRUPO"/>
      <sheetName val="Mapping"/>
      <sheetName val="Carga DDBB"/>
      <sheetName val="Entrada"/>
      <sheetName val="Carga PE"/>
      <sheetName val="El_Reciproca"/>
      <sheetName val="Historico EEFF"/>
      <sheetName val="DDBB Recip."/>
      <sheetName val="Ajuste_C4_2004"/>
      <sheetName val="El. Inv-FFPP"/>
      <sheetName val="El. Inv-FFPP_IS"/>
      <sheetName val="P&amp;L BS Dic12"/>
      <sheetName val="TABLA_EQ"/>
      <sheetName val="Rep_OAF"/>
      <sheetName val="PPA"/>
      <sheetName val="CP"/>
      <sheetName val="Tier 2"/>
    </sheetNames>
    <sheetDataSet>
      <sheetData sheetId="0"/>
      <sheetData sheetId="1">
        <row r="3">
          <cell r="C3" t="str">
            <v>ABANCA HOLDING FINANCIERO S.A.</v>
          </cell>
        </row>
        <row r="4">
          <cell r="C4" t="str">
            <v>Grupo ABANCA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B2" t="str">
            <v>C.PN.3.7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B3" t="str">
            <v>Suma de Saldo T€ Redond.</v>
          </cell>
          <cell r="C3" t="str">
            <v/>
          </cell>
        </row>
        <row r="4">
          <cell r="B4" t="str">
            <v/>
          </cell>
          <cell r="C4" t="str">
            <v>ABANCA HOLDING HISPANIA S.A.</v>
          </cell>
          <cell r="D4" t="str">
            <v>ABANCA HOLDING FINANCIERO S.A.</v>
          </cell>
          <cell r="E4" t="str">
            <v>Grupo ABANCA</v>
          </cell>
          <cell r="F4" t="str">
            <v>Total general</v>
          </cell>
        </row>
        <row r="5">
          <cell r="B5" t="str">
            <v>C1_1_0002</v>
          </cell>
        </row>
        <row r="6">
          <cell r="B6" t="str">
            <v>C1_1_0035</v>
          </cell>
          <cell r="D6">
            <v>46676</v>
          </cell>
          <cell r="F6">
            <v>46676</v>
          </cell>
        </row>
        <row r="7">
          <cell r="B7" t="str">
            <v>C1_1_0384</v>
          </cell>
          <cell r="D7">
            <v>264</v>
          </cell>
          <cell r="F7">
            <v>264</v>
          </cell>
        </row>
        <row r="8">
          <cell r="B8" t="str">
            <v>C1_1_0443</v>
          </cell>
          <cell r="D8">
            <v>910351</v>
          </cell>
          <cell r="F8">
            <v>910351</v>
          </cell>
        </row>
        <row r="9">
          <cell r="B9" t="str">
            <v>C1_1_0506</v>
          </cell>
          <cell r="D9">
            <v>115</v>
          </cell>
          <cell r="F9">
            <v>115</v>
          </cell>
        </row>
        <row r="10">
          <cell r="B10" t="str">
            <v>C1_1_0507</v>
          </cell>
          <cell r="D10">
            <v>8</v>
          </cell>
          <cell r="F10">
            <v>8</v>
          </cell>
        </row>
        <row r="11">
          <cell r="B11" t="str">
            <v>C1_1_0865</v>
          </cell>
          <cell r="D11">
            <v>-663148</v>
          </cell>
          <cell r="F11">
            <v>-663148</v>
          </cell>
        </row>
        <row r="12">
          <cell r="B12" t="str">
            <v>C1_1_0931</v>
          </cell>
          <cell r="D12">
            <v>-10</v>
          </cell>
          <cell r="F12">
            <v>-10</v>
          </cell>
        </row>
        <row r="13">
          <cell r="B13" t="str">
            <v>C1_1_1022</v>
          </cell>
          <cell r="D13">
            <v>-362500</v>
          </cell>
          <cell r="F13">
            <v>-362500</v>
          </cell>
        </row>
        <row r="14">
          <cell r="B14" t="str">
            <v>C1_1_1030</v>
          </cell>
          <cell r="D14">
            <v>-622</v>
          </cell>
          <cell r="F14">
            <v>-622</v>
          </cell>
        </row>
        <row r="15">
          <cell r="B15" t="str">
            <v>C1_1_1034</v>
          </cell>
          <cell r="D15">
            <v>-9710</v>
          </cell>
          <cell r="F15">
            <v>-9710</v>
          </cell>
        </row>
        <row r="16">
          <cell r="B16" t="str">
            <v xml:space="preserve">C3_1_0247 </v>
          </cell>
          <cell r="D16">
            <v>33821</v>
          </cell>
          <cell r="F16">
            <v>33821</v>
          </cell>
        </row>
        <row r="17">
          <cell r="B17" t="str">
            <v xml:space="preserve">C3_1_0385 </v>
          </cell>
          <cell r="D17">
            <v>39492</v>
          </cell>
          <cell r="F17">
            <v>39492</v>
          </cell>
        </row>
        <row r="18">
          <cell r="B18" t="str">
            <v xml:space="preserve">C3_1_0435 </v>
          </cell>
          <cell r="D18">
            <v>779</v>
          </cell>
          <cell r="F18">
            <v>779</v>
          </cell>
        </row>
        <row r="19">
          <cell r="B19" t="str">
            <v xml:space="preserve">C3_1_0488 </v>
          </cell>
          <cell r="D19">
            <v>12</v>
          </cell>
          <cell r="F19">
            <v>12</v>
          </cell>
        </row>
        <row r="20">
          <cell r="B20" t="str">
            <v>C1_1_0207</v>
          </cell>
          <cell r="D20">
            <v>10049</v>
          </cell>
          <cell r="F20">
            <v>10049</v>
          </cell>
        </row>
        <row r="21">
          <cell r="B21" t="str">
            <v xml:space="preserve">C3_1_0607 </v>
          </cell>
          <cell r="D21">
            <v>12</v>
          </cell>
          <cell r="F21">
            <v>12</v>
          </cell>
        </row>
        <row r="22">
          <cell r="B22" t="str">
            <v xml:space="preserve">C3_1_0562 </v>
          </cell>
          <cell r="D22">
            <v>-5470</v>
          </cell>
          <cell r="F22">
            <v>-5470</v>
          </cell>
        </row>
        <row r="23">
          <cell r="B23" t="str">
            <v xml:space="preserve">C3_1_0008 </v>
          </cell>
          <cell r="D23">
            <v>-74</v>
          </cell>
          <cell r="F23">
            <v>-74</v>
          </cell>
        </row>
        <row r="24">
          <cell r="B24" t="str">
            <v xml:space="preserve">C3_1_0057 </v>
          </cell>
          <cell r="D24">
            <v>-49</v>
          </cell>
          <cell r="F24">
            <v>-49</v>
          </cell>
        </row>
        <row r="25">
          <cell r="B25" t="str">
            <v xml:space="preserve">C3_1_0010 </v>
          </cell>
          <cell r="D25">
            <v>-5</v>
          </cell>
          <cell r="F25">
            <v>-5</v>
          </cell>
        </row>
        <row r="26">
          <cell r="B26" t="str">
            <v xml:space="preserve">C3_1_0325 </v>
          </cell>
          <cell r="D26">
            <v>9</v>
          </cell>
          <cell r="F26">
            <v>9</v>
          </cell>
        </row>
        <row r="27">
          <cell r="B27" t="str">
            <v>Total general</v>
          </cell>
          <cell r="D27">
            <v>0</v>
          </cell>
          <cell r="F27">
            <v>0</v>
          </cell>
        </row>
        <row r="998">
          <cell r="S998">
            <v>0</v>
          </cell>
        </row>
        <row r="1000">
          <cell r="B1000" t="str">
            <v>Suma de Saldo T€ Redond.</v>
          </cell>
          <cell r="C1000" t="str">
            <v/>
          </cell>
          <cell r="R1000" t="str">
            <v>Suma de Saldo T€ Redond.</v>
          </cell>
          <cell r="S1000" t="str">
            <v/>
          </cell>
        </row>
        <row r="1001">
          <cell r="B1001" t="str">
            <v/>
          </cell>
          <cell r="C1001" t="str">
            <v>ABANCA HOLDING HISPANIA S.A.</v>
          </cell>
          <cell r="D1001" t="str">
            <v>ABANCA HOLDING FINANCIERO S.A.</v>
          </cell>
          <cell r="E1001" t="str">
            <v>Grupo ABANCA</v>
          </cell>
          <cell r="F1001" t="str">
            <v>Total general</v>
          </cell>
          <cell r="R1001" t="str">
            <v/>
          </cell>
          <cell r="S1001" t="str">
            <v>(en blanco)</v>
          </cell>
          <cell r="T1001" t="str">
            <v>Total general</v>
          </cell>
        </row>
        <row r="1002">
          <cell r="B1002" t="str">
            <v>Anejo_III_1_0001</v>
          </cell>
          <cell r="R1002" t="str">
            <v>(en blanco)</v>
          </cell>
        </row>
        <row r="1003">
          <cell r="B1003" t="str">
            <v>Anejo_III_1_1022</v>
          </cell>
          <cell r="D1003">
            <v>-362500</v>
          </cell>
          <cell r="F1003">
            <v>-362500</v>
          </cell>
          <cell r="R1003" t="str">
            <v>Total general</v>
          </cell>
        </row>
        <row r="1004">
          <cell r="B1004" t="str">
            <v>Anejo_III_1_1030</v>
          </cell>
          <cell r="D1004">
            <v>-622</v>
          </cell>
          <cell r="F1004">
            <v>-622</v>
          </cell>
        </row>
        <row r="1005">
          <cell r="B1005" t="str">
            <v>Anejo_III_1_1033</v>
          </cell>
          <cell r="D1005">
            <v>-9710</v>
          </cell>
          <cell r="F1005">
            <v>-9710</v>
          </cell>
        </row>
        <row r="1006">
          <cell r="B1006" t="str">
            <v>Anejo_III_1_0865</v>
          </cell>
          <cell r="D1006">
            <v>-663148</v>
          </cell>
          <cell r="F1006">
            <v>-663148</v>
          </cell>
        </row>
        <row r="1007">
          <cell r="B1007" t="str">
            <v>Anejo_III_1_0440</v>
          </cell>
          <cell r="D1007">
            <v>910351</v>
          </cell>
          <cell r="F1007">
            <v>910351</v>
          </cell>
        </row>
        <row r="1008">
          <cell r="B1008" t="str">
            <v>Anejo_III_1_0074</v>
          </cell>
          <cell r="D1008">
            <v>10313</v>
          </cell>
          <cell r="F1008">
            <v>10313</v>
          </cell>
        </row>
        <row r="1009">
          <cell r="B1009" t="str">
            <v>Anejo_III_1_0506</v>
          </cell>
          <cell r="D1009">
            <v>115</v>
          </cell>
          <cell r="F1009">
            <v>115</v>
          </cell>
        </row>
        <row r="1010">
          <cell r="B1010" t="str">
            <v>Anejo_III_1_0507</v>
          </cell>
          <cell r="D1010">
            <v>8</v>
          </cell>
          <cell r="F1010">
            <v>8</v>
          </cell>
        </row>
        <row r="1011">
          <cell r="B1011" t="str">
            <v>Anejo_III_1_0931</v>
          </cell>
          <cell r="D1011">
            <v>-10</v>
          </cell>
          <cell r="F1011">
            <v>-10</v>
          </cell>
        </row>
        <row r="1012">
          <cell r="B1012" t="str">
            <v>Anejo_III_1_0024</v>
          </cell>
          <cell r="D1012">
            <v>46676</v>
          </cell>
          <cell r="F1012">
            <v>46676</v>
          </cell>
        </row>
        <row r="1013">
          <cell r="B1013" t="str">
            <v>Anejo_III_2_0082</v>
          </cell>
          <cell r="D1013">
            <v>779</v>
          </cell>
          <cell r="F1013">
            <v>779</v>
          </cell>
        </row>
        <row r="1014">
          <cell r="B1014" t="str">
            <v>Anejo_III_2_0005</v>
          </cell>
          <cell r="D1014">
            <v>33821</v>
          </cell>
          <cell r="F1014">
            <v>33821</v>
          </cell>
        </row>
        <row r="1015">
          <cell r="B1015" t="str">
            <v>Anejo_III_2_0050</v>
          </cell>
          <cell r="D1015">
            <v>39492</v>
          </cell>
          <cell r="F1015">
            <v>39492</v>
          </cell>
        </row>
        <row r="1016">
          <cell r="B1016" t="str">
            <v>Anejo_III_2_0068</v>
          </cell>
          <cell r="D1016">
            <v>12</v>
          </cell>
          <cell r="F1016">
            <v>12</v>
          </cell>
        </row>
        <row r="1017">
          <cell r="B1017" t="str">
            <v>Anejo_III_2_0125</v>
          </cell>
          <cell r="D1017">
            <v>-5470</v>
          </cell>
          <cell r="F1017">
            <v>-5470</v>
          </cell>
        </row>
        <row r="1018">
          <cell r="B1018" t="str">
            <v>Anejo_III_2_0001</v>
          </cell>
          <cell r="D1018">
            <v>-128</v>
          </cell>
          <cell r="F1018">
            <v>-128</v>
          </cell>
        </row>
        <row r="1019">
          <cell r="B1019" t="str">
            <v>Anejo_III_2_0035</v>
          </cell>
          <cell r="D1019">
            <v>9</v>
          </cell>
          <cell r="F1019">
            <v>9</v>
          </cell>
        </row>
        <row r="1020">
          <cell r="B1020" t="str">
            <v>Anejo_III_2_0150</v>
          </cell>
          <cell r="D1020">
            <v>12</v>
          </cell>
          <cell r="F1020">
            <v>12</v>
          </cell>
        </row>
        <row r="1021">
          <cell r="B1021" t="str">
            <v>Total general</v>
          </cell>
          <cell r="D1021">
            <v>0</v>
          </cell>
          <cell r="F1021">
            <v>0</v>
          </cell>
        </row>
      </sheetData>
      <sheetData sheetId="21"/>
      <sheetData sheetId="22">
        <row r="5">
          <cell r="K5" t="str">
            <v>ICP</v>
          </cell>
          <cell r="L5" t="str">
            <v>(Todas)</v>
          </cell>
        </row>
        <row r="7">
          <cell r="K7" t="str">
            <v>Saldo T€ R.</v>
          </cell>
          <cell r="L7" t="str">
            <v/>
          </cell>
        </row>
        <row r="8">
          <cell r="K8" t="str">
            <v/>
          </cell>
          <cell r="L8" t="str">
            <v>(en blanco)</v>
          </cell>
          <cell r="M8" t="str">
            <v>ABANCA HOLDING FINANCIERO S.A.</v>
          </cell>
          <cell r="N8" t="str">
            <v>Grupo ABANCA</v>
          </cell>
          <cell r="O8" t="str">
            <v>Total general</v>
          </cell>
        </row>
        <row r="9">
          <cell r="K9" t="str">
            <v>(en blanco)</v>
          </cell>
          <cell r="L9">
            <v>0</v>
          </cell>
          <cell r="O9">
            <v>0</v>
          </cell>
        </row>
        <row r="10">
          <cell r="K10" t="str">
            <v>Total general</v>
          </cell>
          <cell r="L10">
            <v>0</v>
          </cell>
          <cell r="O10">
            <v>0</v>
          </cell>
        </row>
        <row r="27">
          <cell r="K27" t="str">
            <v>ICP</v>
          </cell>
          <cell r="L27" t="str">
            <v>(Todas)</v>
          </cell>
          <cell r="AC27" t="str">
            <v>ICP</v>
          </cell>
          <cell r="AD27" t="str">
            <v>(Varios elementos)</v>
          </cell>
          <cell r="AH27" t="str">
            <v>ICP</v>
          </cell>
          <cell r="AI27" t="str">
            <v>(Todas)</v>
          </cell>
        </row>
        <row r="29">
          <cell r="K29" t="str">
            <v>Saldo T€ R.</v>
          </cell>
          <cell r="L29" t="str">
            <v/>
          </cell>
          <cell r="AC29" t="str">
            <v/>
          </cell>
          <cell r="AH29" t="str">
            <v/>
          </cell>
        </row>
        <row r="30">
          <cell r="K30" t="str">
            <v/>
          </cell>
          <cell r="L30" t="str">
            <v>(en blanco)</v>
          </cell>
          <cell r="M30" t="str">
            <v>ABANCA HOLDING FINANCIERO S.A.</v>
          </cell>
          <cell r="N30" t="str">
            <v>Grupo ABANCA</v>
          </cell>
          <cell r="O30" t="str">
            <v>Total general</v>
          </cell>
          <cell r="AC30" t="str">
            <v>Total general</v>
          </cell>
          <cell r="AH30" t="str">
            <v>(en blanco)</v>
          </cell>
        </row>
        <row r="31">
          <cell r="K31" t="str">
            <v>(en blanco)</v>
          </cell>
          <cell r="L31">
            <v>0</v>
          </cell>
          <cell r="O31">
            <v>0</v>
          </cell>
          <cell r="AH31" t="str">
            <v>Total general</v>
          </cell>
        </row>
        <row r="32">
          <cell r="K32" t="str">
            <v>Total general</v>
          </cell>
          <cell r="L32">
            <v>0</v>
          </cell>
          <cell r="O32">
            <v>0</v>
          </cell>
        </row>
      </sheetData>
      <sheetData sheetId="23"/>
      <sheetData sheetId="24"/>
      <sheetData sheetId="25">
        <row r="52">
          <cell r="AK52" t="str">
            <v>C1_1_0041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K53" t="str">
            <v>C1_1_0229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K54" t="str">
            <v>C1_1_0310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6">
          <cell r="AK56" t="str">
            <v>C1_1_0924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8">
          <cell r="AK58" t="str">
            <v xml:space="preserve">C3_1_0502 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K59" t="str">
            <v xml:space="preserve">C3_1_0506 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K60" t="str">
            <v xml:space="preserve">C3_1_0515 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K61" t="str">
            <v xml:space="preserve">C3_1_0539 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3">
          <cell r="AK63" t="str">
            <v xml:space="preserve">C3_1_0640 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5">
          <cell r="AK65" t="str">
            <v>Anejo_III_1_0024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</row>
        <row r="66">
          <cell r="AK66" t="str">
            <v>Anejo_III_1_0074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</row>
        <row r="67">
          <cell r="AK67" t="str">
            <v>Anejo_III_1_0018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</row>
        <row r="68">
          <cell r="AK68" t="str">
            <v>Anejo_III_1_0238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</row>
        <row r="69">
          <cell r="AO69">
            <v>0</v>
          </cell>
        </row>
        <row r="70">
          <cell r="AK70" t="str">
            <v>Anejo_III_1_0923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AO71">
            <v>0</v>
          </cell>
        </row>
        <row r="72">
          <cell r="AK72" t="str">
            <v>Anejo_III_2_0096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K73" t="str">
            <v>IS_2_0103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</row>
        <row r="74">
          <cell r="AK74" t="str">
            <v>IS_2_0102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</row>
        <row r="75">
          <cell r="AK75" t="str">
            <v>Anejo_III_2_0090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</row>
        <row r="76">
          <cell r="AO76">
            <v>0</v>
          </cell>
        </row>
        <row r="77">
          <cell r="AK77" t="str">
            <v>IS_2_0175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</sheetData>
      <sheetData sheetId="26"/>
      <sheetData sheetId="27">
        <row r="198">
          <cell r="C198" t="str">
            <v>Anejo_III_1_0421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C199" t="str">
            <v>Anejo_III_1_0440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C200" t="str">
            <v>Anejo_III_1_0496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C201" t="str">
            <v>Anejo_III_1_0507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C202" t="str">
            <v>Anejo_III_1_1002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C203" t="str">
            <v>Anejo_III_1_1003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C204" t="str">
            <v>Anejo_III_1_1006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C205" t="str">
            <v>Anejo_III_1_1011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C206" t="str">
            <v>Anejo_III_1_1012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C207" t="str">
            <v>Anejo_III_1_1013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C208" t="str">
            <v>Anejo_III_1_1014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C209" t="str">
            <v>Anejo_III_1_1015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C210" t="str">
            <v>Anejo_III_1_1016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C211" t="str">
            <v>Anejo_III_1_1022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C212" t="str">
            <v>Anejo_III_1_1030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C213" t="str">
            <v>Anejo_III_1_1033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C214" t="str">
            <v>Anejo_III_1_1036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C215" t="str">
            <v>Anejo_III_1_0932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C216" t="str">
            <v>Anejo_III_1_0844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C217" t="str">
            <v>Anejo_III_1_0466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C218" t="str">
            <v>Anejo_III_1_0500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C219" t="str">
            <v>Anejo_III_1_0500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C220" t="str">
            <v>Anejo_III_1_0018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C221" t="str">
            <v>Anejo_III_1_0238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C222" t="str">
            <v>Anejo_III_1_0074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C223" t="str">
            <v>Anejo_III_1_0923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C224" t="str">
            <v>Anejo_III_2_0068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C225" t="str">
            <v>Anejo_III_2_0058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C226" t="str">
            <v>Anejo_III_2_0090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C227" t="str">
            <v>Anejo_III_2_0043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C228" t="str">
            <v>IS_2_0088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C229" t="str">
            <v>Anejo_III_2_0096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C230" t="str">
            <v>IS_2_0117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C231" t="str">
            <v>IS_2_0175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C232" t="str">
            <v>Anejo_III_1_1070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C233" t="str">
            <v>Anejo_III_2_0026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C234" t="str">
            <v>Anejo_III_2_0027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C235" t="str">
            <v>Anejo_III_2_0025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C236" t="str">
            <v>Anejo_III_2_0050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C237" t="str">
            <v>Anejo_III_2_0043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C238" t="str">
            <v>Anejo_III_2_0150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C239" t="str">
            <v>Anejo_III_2_0180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C240" t="str">
            <v>IS_2_0118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C241" t="str">
            <v>IS_2_0112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461">
          <cell r="C461" t="str">
            <v>Etiquetas de fila</v>
          </cell>
          <cell r="D461" t="str">
            <v>Suma de Importe</v>
          </cell>
        </row>
        <row r="462">
          <cell r="D462">
            <v>0</v>
          </cell>
        </row>
        <row r="463">
          <cell r="C463" t="str">
            <v>Anejo_III_2_0001</v>
          </cell>
          <cell r="D463">
            <v>0</v>
          </cell>
        </row>
        <row r="464">
          <cell r="C464" t="str">
            <v>Anejo_III_2_0005</v>
          </cell>
          <cell r="D464">
            <v>0</v>
          </cell>
        </row>
        <row r="465">
          <cell r="C465" t="str">
            <v>Anejo_III_2_0025</v>
          </cell>
          <cell r="D465">
            <v>0</v>
          </cell>
        </row>
        <row r="466">
          <cell r="C466" t="str">
            <v>Anejo_III_2_0026</v>
          </cell>
          <cell r="D466">
            <v>0</v>
          </cell>
        </row>
        <row r="467">
          <cell r="C467" t="str">
            <v>Anejo_III_2_0027</v>
          </cell>
          <cell r="D467">
            <v>0</v>
          </cell>
        </row>
        <row r="468">
          <cell r="C468" t="str">
            <v>Anejo_III_2_0030</v>
          </cell>
          <cell r="D468">
            <v>0</v>
          </cell>
        </row>
        <row r="469">
          <cell r="C469" t="str">
            <v>Anejo_III_2_0035</v>
          </cell>
          <cell r="D469">
            <v>0</v>
          </cell>
        </row>
        <row r="470">
          <cell r="C470" t="str">
            <v>Anejo_III_2_0041</v>
          </cell>
          <cell r="D470">
            <v>0</v>
          </cell>
        </row>
        <row r="471">
          <cell r="C471" t="str">
            <v>Anejo_III_2_0042</v>
          </cell>
          <cell r="D471">
            <v>0</v>
          </cell>
        </row>
        <row r="472">
          <cell r="C472" t="str">
            <v>Anejo_III_2_0043</v>
          </cell>
          <cell r="D472">
            <v>0</v>
          </cell>
        </row>
        <row r="473">
          <cell r="C473" t="str">
            <v>Anejo_III_2_0044</v>
          </cell>
          <cell r="D473">
            <v>0</v>
          </cell>
        </row>
        <row r="474">
          <cell r="C474" t="str">
            <v>Anejo_III_2_0050</v>
          </cell>
          <cell r="D474">
            <v>0</v>
          </cell>
        </row>
        <row r="475">
          <cell r="C475" t="str">
            <v>Anejo_III_2_0057</v>
          </cell>
          <cell r="D475">
            <v>0</v>
          </cell>
        </row>
        <row r="476">
          <cell r="C476" t="str">
            <v>Anejo_III_2_0058</v>
          </cell>
          <cell r="D476">
            <v>0</v>
          </cell>
        </row>
        <row r="477">
          <cell r="C477" t="str">
            <v>Anejo_III_2_0068</v>
          </cell>
          <cell r="D477">
            <v>0</v>
          </cell>
        </row>
        <row r="478">
          <cell r="C478" t="str">
            <v>Anejo_III_2_0081</v>
          </cell>
          <cell r="D478">
            <v>0</v>
          </cell>
        </row>
        <row r="479">
          <cell r="C479" t="str">
            <v>Anejo_III_2_0082</v>
          </cell>
          <cell r="D479">
            <v>0</v>
          </cell>
        </row>
        <row r="480">
          <cell r="C480" t="str">
            <v>Anejo_III_2_0090</v>
          </cell>
          <cell r="D480">
            <v>0</v>
          </cell>
        </row>
        <row r="481">
          <cell r="C481" t="str">
            <v>Anejo_III_2_0096</v>
          </cell>
          <cell r="D481">
            <v>0</v>
          </cell>
        </row>
        <row r="482">
          <cell r="C482" t="str">
            <v>Anejo_III_2_0125</v>
          </cell>
          <cell r="D482">
            <v>0</v>
          </cell>
        </row>
        <row r="483">
          <cell r="C483" t="str">
            <v>Anejo_III_2_0130</v>
          </cell>
          <cell r="D483">
            <v>0</v>
          </cell>
        </row>
        <row r="484">
          <cell r="C484" t="str">
            <v>Anejo_III_2_0140</v>
          </cell>
          <cell r="D484">
            <v>0</v>
          </cell>
        </row>
        <row r="485">
          <cell r="C485" t="str">
            <v>Anejo_III_2_0150</v>
          </cell>
          <cell r="D485">
            <v>0</v>
          </cell>
        </row>
        <row r="486">
          <cell r="C486" t="str">
            <v>Anejo_III_2_0155</v>
          </cell>
          <cell r="D486">
            <v>0</v>
          </cell>
        </row>
        <row r="487">
          <cell r="C487" t="str">
            <v>IS_2_0023</v>
          </cell>
          <cell r="D487">
            <v>0</v>
          </cell>
        </row>
        <row r="488">
          <cell r="C488" t="str">
            <v>IS_2_0086</v>
          </cell>
          <cell r="D488">
            <v>0</v>
          </cell>
        </row>
        <row r="489">
          <cell r="C489" t="str">
            <v>IS_2_0087</v>
          </cell>
          <cell r="D489">
            <v>0</v>
          </cell>
        </row>
        <row r="490">
          <cell r="C490" t="str">
            <v>IS_2_0088</v>
          </cell>
          <cell r="D490">
            <v>0</v>
          </cell>
        </row>
        <row r="491">
          <cell r="C491" t="str">
            <v>IS_2_0102</v>
          </cell>
          <cell r="D491">
            <v>0</v>
          </cell>
        </row>
        <row r="492">
          <cell r="C492" t="str">
            <v>IS_2_0103</v>
          </cell>
          <cell r="D492">
            <v>0</v>
          </cell>
        </row>
        <row r="493">
          <cell r="C493" t="str">
            <v>IS_2_0113</v>
          </cell>
          <cell r="D493">
            <v>0</v>
          </cell>
        </row>
        <row r="494">
          <cell r="C494" t="str">
            <v>IS_2_0118</v>
          </cell>
          <cell r="D494">
            <v>0</v>
          </cell>
        </row>
        <row r="495">
          <cell r="C495" t="str">
            <v>IS_2_0119</v>
          </cell>
          <cell r="D495">
            <v>0</v>
          </cell>
        </row>
        <row r="496">
          <cell r="C496" t="str">
            <v>Total general</v>
          </cell>
          <cell r="D496">
            <v>0</v>
          </cell>
        </row>
      </sheetData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rimetro de Consolidación"/>
      <sheetName val="C.1"/>
      <sheetName val="C.3"/>
      <sheetName val="Peers"/>
      <sheetName val="IS1"/>
      <sheetName val="IS2"/>
      <sheetName val="EEFF_CC"/>
      <sheetName val="NE"/>
      <sheetName val="AHH"/>
      <sheetName val="AHF"/>
      <sheetName val="ABANCACC"/>
      <sheetName val="BHHF"/>
      <sheetName val="Banco EtcheverríaCC"/>
      <sheetName val="Banco Etcheverría"/>
      <sheetName val="Begestión"/>
      <sheetName val="Corporación BE"/>
      <sheetName val="Bahaus Sicav"/>
      <sheetName val="C.9-1B &amp; C.9-2B"/>
      <sheetName val="C.9-1 y 9.2 AHH"/>
      <sheetName val="C.9-1 y 9.2 AHF"/>
      <sheetName val="C.9-1 y 9.2 BE"/>
      <sheetName val="C.9-1 y 9.2 Beges"/>
      <sheetName val="C.9-1 y 9.2 CorpBE"/>
      <sheetName val="hoja4"/>
      <sheetName val="C.9-1 y 9.2 Bahaus"/>
      <sheetName val="C.9-1 y 9.2 BHHF"/>
      <sheetName val="PLAN DE GRUPO"/>
      <sheetName val="Mapping"/>
      <sheetName val="Carga DDBB"/>
      <sheetName val="Entrada"/>
      <sheetName val="Carga PE"/>
      <sheetName val="El_Reciproca"/>
      <sheetName val="Historico EEFF"/>
      <sheetName val="DDBB Recip."/>
      <sheetName val="Ajuste_C4_2004"/>
      <sheetName val="El. Inv-FFPP"/>
      <sheetName val="El. Inv-FFPP_IS"/>
      <sheetName val="P&amp;L BS Dic12"/>
      <sheetName val="TABLA_EQ"/>
      <sheetName val="Rep_OAF"/>
      <sheetName val="PPA"/>
      <sheetName val="CP"/>
      <sheetName val="Tier 2"/>
    </sheetNames>
    <sheetDataSet>
      <sheetData sheetId="0">
        <row r="2">
          <cell r="N2" t="str">
            <v>C:\Users\Salvador Cores\Desktop\IG.pdf</v>
          </cell>
          <cell r="AA2">
            <v>41274</v>
          </cell>
        </row>
        <row r="3">
          <cell r="K3">
            <v>42004</v>
          </cell>
          <cell r="N3" t="str">
            <v>C:\Users\Maria Cores\Desktop\IG.pdf</v>
          </cell>
          <cell r="AA3">
            <v>41305</v>
          </cell>
        </row>
        <row r="4">
          <cell r="N4" t="str">
            <v>C:\Users\Daniele Pellicano\Desktop\IG.pdf</v>
          </cell>
          <cell r="AA4">
            <v>41333</v>
          </cell>
        </row>
        <row r="5">
          <cell r="N5">
            <v>0</v>
          </cell>
          <cell r="AA5">
            <v>41364</v>
          </cell>
        </row>
        <row r="6">
          <cell r="AA6">
            <v>41394</v>
          </cell>
        </row>
        <row r="7">
          <cell r="N7">
            <v>0</v>
          </cell>
          <cell r="AA7">
            <v>41425</v>
          </cell>
        </row>
        <row r="8">
          <cell r="AA8">
            <v>41455</v>
          </cell>
        </row>
        <row r="9">
          <cell r="AA9">
            <v>41486</v>
          </cell>
        </row>
        <row r="10">
          <cell r="AA10">
            <v>41517</v>
          </cell>
        </row>
        <row r="11">
          <cell r="AA11">
            <v>41547</v>
          </cell>
        </row>
        <row r="12">
          <cell r="AA12">
            <v>41578</v>
          </cell>
        </row>
        <row r="13">
          <cell r="AA13">
            <v>41608</v>
          </cell>
        </row>
        <row r="14">
          <cell r="AA14">
            <v>41639</v>
          </cell>
        </row>
        <row r="15">
          <cell r="AA15">
            <v>41670</v>
          </cell>
        </row>
        <row r="16">
          <cell r="AA16">
            <v>41698</v>
          </cell>
        </row>
        <row r="17">
          <cell r="AA17">
            <v>41729</v>
          </cell>
        </row>
        <row r="18">
          <cell r="AA18">
            <v>41759</v>
          </cell>
        </row>
        <row r="19">
          <cell r="AA19">
            <v>41790</v>
          </cell>
        </row>
        <row r="20">
          <cell r="AA20">
            <v>41820</v>
          </cell>
        </row>
        <row r="21">
          <cell r="AA21">
            <v>41851</v>
          </cell>
        </row>
        <row r="22">
          <cell r="AA22">
            <v>41882</v>
          </cell>
        </row>
        <row r="23">
          <cell r="AA23">
            <v>41912</v>
          </cell>
        </row>
        <row r="24">
          <cell r="AA24">
            <v>41943</v>
          </cell>
        </row>
        <row r="25">
          <cell r="AA25">
            <v>41973</v>
          </cell>
        </row>
        <row r="26">
          <cell r="AA26">
            <v>42004</v>
          </cell>
        </row>
        <row r="27">
          <cell r="AA27">
            <v>42035</v>
          </cell>
        </row>
        <row r="28">
          <cell r="AA28">
            <v>42063</v>
          </cell>
        </row>
        <row r="29">
          <cell r="AA29">
            <v>42094</v>
          </cell>
        </row>
        <row r="30">
          <cell r="AA30">
            <v>42124</v>
          </cell>
        </row>
        <row r="31">
          <cell r="AA31">
            <v>42155</v>
          </cell>
        </row>
        <row r="32">
          <cell r="AA32">
            <v>42185</v>
          </cell>
        </row>
        <row r="33">
          <cell r="AA33">
            <v>42216</v>
          </cell>
        </row>
        <row r="34">
          <cell r="AA34">
            <v>42247</v>
          </cell>
        </row>
        <row r="35">
          <cell r="AA35">
            <v>42277</v>
          </cell>
        </row>
      </sheetData>
      <sheetData sheetId="1">
        <row r="3">
          <cell r="C3" t="str">
            <v>Banesco Holding Hispania, S.L.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B4">
            <v>1</v>
          </cell>
          <cell r="C4" t="str">
            <v>ACTIVO</v>
          </cell>
          <cell r="D4" t="str">
            <v>TIPO DE CUENTA</v>
          </cell>
          <cell r="E4" t="str">
            <v xml:space="preserve">Mapping IS </v>
          </cell>
          <cell r="F4" t="str">
            <v>Mapping C 1 /C3</v>
          </cell>
        </row>
        <row r="5">
          <cell r="B5" t="str">
            <v>CUADRE CCOO</v>
          </cell>
          <cell r="C5">
            <v>0</v>
          </cell>
          <cell r="D5">
            <v>0</v>
          </cell>
          <cell r="E5" t="str">
            <v>CUADRE CCOO</v>
          </cell>
          <cell r="F5" t="str">
            <v>CUADRE CCOO</v>
          </cell>
        </row>
        <row r="6">
          <cell r="B6">
            <v>101</v>
          </cell>
          <cell r="C6" t="str">
            <v>CAJA Y DEPÓSITOS EN BANCOS CENTRALES</v>
          </cell>
          <cell r="D6" t="str">
            <v>Cuenta Sumatorio Totales. Cuenta no computable (utilizar cuenta base incluyda en el sumatorio)</v>
          </cell>
        </row>
        <row r="7">
          <cell r="B7">
            <v>10101</v>
          </cell>
          <cell r="C7" t="str">
            <v>CAJA</v>
          </cell>
          <cell r="D7" t="str">
            <v>Cuenta Sumatorio Totales. Cuenta no computable (utilizar cuenta base incluyda en el sumatorio)</v>
          </cell>
        </row>
        <row r="8">
          <cell r="B8">
            <v>1010101</v>
          </cell>
          <cell r="C8" t="str">
            <v>CAJA</v>
          </cell>
          <cell r="D8" t="str">
            <v>Cuenta base para Imputación saldo</v>
          </cell>
          <cell r="E8" t="str">
            <v>Anejo_III_1_0001</v>
          </cell>
          <cell r="F8" t="str">
            <v>C1_1_0002</v>
          </cell>
        </row>
        <row r="9">
          <cell r="B9">
            <v>10102</v>
          </cell>
          <cell r="C9" t="str">
            <v>BANCO DE ESPAÑA. ACTIVO</v>
          </cell>
          <cell r="D9" t="str">
            <v>Cuenta Sumatorio Totales. Cuenta no computable (utilizar cuenta base incluyda en el sumatorio)</v>
          </cell>
        </row>
        <row r="10">
          <cell r="B10">
            <v>1010201</v>
          </cell>
          <cell r="C10" t="str">
            <v>ADQUISICION TEMPORAL A BANCO DE ESPAÑA</v>
          </cell>
          <cell r="D10" t="str">
            <v>Cuenta Sumatorio Totales. Cuenta no computable (utilizar cuenta base incluyda en el sumatorio)</v>
          </cell>
        </row>
        <row r="11">
          <cell r="B11">
            <v>101020101</v>
          </cell>
          <cell r="C11" t="str">
            <v>ADQUISICION TEMPORAL A BANCO DE ESPAÑA</v>
          </cell>
          <cell r="D11" t="str">
            <v>Cuenta base para Imputación saldo</v>
          </cell>
          <cell r="E11" t="str">
            <v>Anejo_III_1_0001</v>
          </cell>
          <cell r="F11" t="str">
            <v>C1_1_0003</v>
          </cell>
        </row>
        <row r="12">
          <cell r="B12">
            <v>1010202</v>
          </cell>
          <cell r="C12" t="str">
            <v>RESTO DE DEPOSITOS BANCO DE ESPAÑA</v>
          </cell>
          <cell r="D12" t="str">
            <v>Cuenta Sumatorio Totales. Cuenta no computable (utilizar cuenta base incluyda en el sumatorio)</v>
          </cell>
        </row>
        <row r="13">
          <cell r="B13">
            <v>101020201</v>
          </cell>
          <cell r="C13" t="str">
            <v>RESTO DE DEPOSITOS BANCO DE ESPAÑA</v>
          </cell>
          <cell r="D13" t="str">
            <v>Cuenta base para Imputación saldo</v>
          </cell>
          <cell r="E13" t="str">
            <v>Anejo_III_1_0001</v>
          </cell>
          <cell r="F13" t="str">
            <v>C1_1_0003</v>
          </cell>
        </row>
        <row r="14">
          <cell r="B14">
            <v>10103</v>
          </cell>
          <cell r="C14" t="str">
            <v>OTROS BANCOS CENTRALES</v>
          </cell>
          <cell r="D14" t="str">
            <v>Cuenta Sumatorio Totales. Cuenta no computable (utilizar cuenta base incluyda en el sumatorio)</v>
          </cell>
        </row>
        <row r="15">
          <cell r="B15">
            <v>1010301</v>
          </cell>
          <cell r="C15" t="str">
            <v>OTROS BANCOS CENTRALES. Adquisición Temporal de activos</v>
          </cell>
          <cell r="D15" t="str">
            <v>Cuenta base para Imputación saldo</v>
          </cell>
          <cell r="E15" t="str">
            <v>Anejo_III_1_0001</v>
          </cell>
          <cell r="F15" t="str">
            <v>C1_1_0006</v>
          </cell>
        </row>
        <row r="16">
          <cell r="B16">
            <v>1010302</v>
          </cell>
          <cell r="C16" t="str">
            <v>OTROS BANCOS CENTRALES. Resto de depósitos</v>
          </cell>
          <cell r="D16" t="str">
            <v>Cuenta base para Imputación saldo</v>
          </cell>
          <cell r="E16" t="str">
            <v>Anejo_III_1_0001</v>
          </cell>
          <cell r="F16" t="str">
            <v>C1_1_0006</v>
          </cell>
        </row>
        <row r="17">
          <cell r="B17">
            <v>10104</v>
          </cell>
          <cell r="C17" t="str">
            <v>DEPOSITOS EN BANCOS CENTRALES AJUSTES POR VALORACION (+/-)</v>
          </cell>
          <cell r="D17" t="str">
            <v>Cuenta Sumatorio Totales. Cuenta no computable (utilizar cuenta base incluyda en el sumatorio)</v>
          </cell>
        </row>
        <row r="18">
          <cell r="B18">
            <v>1010401</v>
          </cell>
          <cell r="C18" t="str">
            <v>DEPOSITOS EN BANCOS CENTRALES INTERESES DEVENGADOS</v>
          </cell>
          <cell r="D18" t="str">
            <v>Cuenta Sumatorio Totales. Cuenta no computable (utilizar cuenta base incluyda en el sumatorio)</v>
          </cell>
        </row>
        <row r="19">
          <cell r="B19">
            <v>101040101</v>
          </cell>
          <cell r="C19" t="str">
            <v>DEPOSITOS EN BANCOS CENTRALES INTERESES DEVENGADOS</v>
          </cell>
          <cell r="D19" t="str">
            <v>Cuenta base para Imputación saldo</v>
          </cell>
          <cell r="E19" t="str">
            <v>Anejo_III_1_0001</v>
          </cell>
          <cell r="F19" t="str">
            <v>C1_1_0008</v>
          </cell>
        </row>
        <row r="20">
          <cell r="B20">
            <v>1010402</v>
          </cell>
          <cell r="C20" t="str">
            <v>DEPOSITOS EN BANCOS CENTRALES OP. DE MICRO-COBERTURA (+/-)</v>
          </cell>
          <cell r="D20" t="str">
            <v>Cuenta Sumatorio Totales. Cuenta no computable (utilizar cuenta base incluyda en el sumatorio)</v>
          </cell>
        </row>
        <row r="21">
          <cell r="B21">
            <v>101040201</v>
          </cell>
          <cell r="C21" t="str">
            <v>DEPOSITOS EN BANCOS CENTRALES OP. DE MICRO-COBERTURA (+/-)</v>
          </cell>
          <cell r="D21" t="str">
            <v>Cuenta base para Imputación saldo</v>
          </cell>
          <cell r="E21" t="str">
            <v>Anejo_III_1_0001</v>
          </cell>
          <cell r="F21" t="str">
            <v>C1_1_0009</v>
          </cell>
        </row>
        <row r="22">
          <cell r="B22">
            <v>1010403</v>
          </cell>
          <cell r="C22" t="str">
            <v>DEPOSITOS EN BANCOS CENTRALES RESTO (+/-) AJUSTES POR VALORACION</v>
          </cell>
          <cell r="D22" t="str">
            <v>Cuenta Sumatorio Totales. Cuenta no computable (utilizar cuenta base incluyda en el sumatorio)</v>
          </cell>
        </row>
        <row r="23">
          <cell r="B23">
            <v>101040301</v>
          </cell>
          <cell r="C23" t="str">
            <v>DEPOSITOS EN BANCOS CENTRALES RESTO (+/-) AJUSTES POR VALORACION</v>
          </cell>
          <cell r="D23" t="str">
            <v>Cuenta base para Imputación saldo</v>
          </cell>
          <cell r="E23" t="str">
            <v>Anejo_III_1_0001</v>
          </cell>
          <cell r="F23" t="str">
            <v>C1_1_0010</v>
          </cell>
        </row>
        <row r="24">
          <cell r="B24">
            <v>102</v>
          </cell>
          <cell r="C24" t="str">
            <v>DEPOSITOS EN ENTIDADES DE CREDITO</v>
          </cell>
          <cell r="D24" t="str">
            <v>Cuenta Sumatorio Totales. Cuenta no computable (utilizar cuenta base incluyda en el sumatorio)</v>
          </cell>
        </row>
        <row r="25">
          <cell r="B25">
            <v>10201</v>
          </cell>
          <cell r="C25" t="str">
            <v>DEPOSITOS EN ENT.CDTO.CUENTAS MUTUAS</v>
          </cell>
          <cell r="D25" t="str">
            <v>Cuenta Sumatorio Totales. Cuenta no computable (utilizar cuenta base incluyda en el sumatorio)</v>
          </cell>
        </row>
        <row r="26">
          <cell r="B26">
            <v>1020103</v>
          </cell>
          <cell r="C26" t="str">
            <v>DEPOSITOS EN ENT.CDTO.CUENTAS MUTUAS.INV.CREDITICIAS</v>
          </cell>
          <cell r="D26" t="str">
            <v>Cuenta base para Imputación saldo</v>
          </cell>
          <cell r="E26" t="str">
            <v>Anejo_III_1_0024</v>
          </cell>
          <cell r="F26" t="str">
            <v>C1_1_0028</v>
          </cell>
        </row>
        <row r="27">
          <cell r="B27">
            <v>10202</v>
          </cell>
          <cell r="C27" t="str">
            <v>DEPOSITOS EN ENT.CDTO.CUENTAS A PLAZO</v>
          </cell>
          <cell r="D27" t="str">
            <v>Cuenta Sumatorio Totales. Cuenta no computable (utilizar cuenta base incluyda en el sumatorio)</v>
          </cell>
        </row>
        <row r="28">
          <cell r="B28">
            <v>1020203</v>
          </cell>
          <cell r="C28" t="str">
            <v>DEPOSITOS EN ENT.CDTO.CUENTAS A PLAZO.INV.CREDITICIAS</v>
          </cell>
          <cell r="D28" t="str">
            <v>Cuenta base para Imputación saldo</v>
          </cell>
          <cell r="E28" t="str">
            <v>Anejo_III_1_0024</v>
          </cell>
          <cell r="F28" t="str">
            <v>C1_1_0029</v>
          </cell>
        </row>
        <row r="29">
          <cell r="B29">
            <v>10203</v>
          </cell>
          <cell r="C29" t="str">
            <v>DEPOSITOS EN ENT. CDTO.ACTIVOS FINANCIEROS HÍBRIDOS</v>
          </cell>
          <cell r="D29" t="str">
            <v>Cuenta Sumatorio Totales. Cuenta no computable (utilizar cuenta base incluyda en el sumatorio)</v>
          </cell>
        </row>
        <row r="30">
          <cell r="B30">
            <v>1020301</v>
          </cell>
          <cell r="C30" t="str">
            <v>ACTIVOS FINANCIEROS HÍBRIDOS.CON CAPITAL GARANTIZADO</v>
          </cell>
          <cell r="D30" t="str">
            <v>Cuenta Sumatorio Totales. Cuenta no computable (utilizar cuenta base incluyda en el sumatorio)</v>
          </cell>
        </row>
        <row r="31">
          <cell r="B31">
            <v>102030103</v>
          </cell>
          <cell r="C31" t="str">
            <v>ACTIVOS FINANCIEROS HÍBRIDOS.CON CAPITAL GARANTIZADO.INV CREDITICIAS</v>
          </cell>
          <cell r="D31" t="str">
            <v>Cuenta base para Imputación saldo</v>
          </cell>
          <cell r="E31" t="str">
            <v>Anejo_III_1_0024</v>
          </cell>
          <cell r="F31" t="str">
            <v>C1_1_0031</v>
          </cell>
        </row>
        <row r="32">
          <cell r="B32">
            <v>1020302</v>
          </cell>
          <cell r="C32" t="str">
            <v>ACTIVOS FINANCIEROS HÍBRIDOS.CON DERIVADO DE CDTO INCORPORADO</v>
          </cell>
          <cell r="D32" t="str">
            <v>Cuenta Sumatorio Totales. Cuenta no computable (utilizar cuenta base incluyda en el sumatorio)</v>
          </cell>
        </row>
        <row r="33">
          <cell r="B33">
            <v>102030203</v>
          </cell>
          <cell r="C33" t="str">
            <v>ACTIVOS FINANCIEROS HÍBRIDOS.CON DERIVADO DE CDTO INCORPORADO.INV CREDITICIAS</v>
          </cell>
          <cell r="D33" t="str">
            <v>Cuenta base para Imputación saldo</v>
          </cell>
          <cell r="E33" t="str">
            <v>Anejo_III_1_0024</v>
          </cell>
          <cell r="F33" t="str">
            <v>C1_1_0032</v>
          </cell>
        </row>
        <row r="34">
          <cell r="B34">
            <v>1020303</v>
          </cell>
          <cell r="C34" t="str">
            <v>ACTIVOS FINANCIEROS HÍBRIDOS.RESTO</v>
          </cell>
          <cell r="D34" t="str">
            <v>Cuenta Sumatorio Totales. Cuenta no computable (utilizar cuenta base incluyda en el sumatorio)</v>
          </cell>
        </row>
        <row r="35">
          <cell r="B35">
            <v>102030303</v>
          </cell>
          <cell r="C35" t="str">
            <v>ACTIVOS FINANCIEROS HÍBRIDOS.RESTO.INV CREDITICIAS</v>
          </cell>
          <cell r="D35" t="str">
            <v>Cuenta base para Imputación saldo</v>
          </cell>
          <cell r="E35" t="str">
            <v>Anejo_III_1_0024</v>
          </cell>
          <cell r="F35" t="str">
            <v>C1_1_0033</v>
          </cell>
        </row>
        <row r="36">
          <cell r="B36">
            <v>10204</v>
          </cell>
          <cell r="C36" t="str">
            <v>DEPOSITOS EN ENT.CDTO ADQUISICION TEMPORAL DE ACTIVOS</v>
          </cell>
          <cell r="D36" t="str">
            <v>Cuenta Sumatorio Totales. Cuenta no computable (utilizar cuenta base incluyda en el sumatorio)</v>
          </cell>
        </row>
        <row r="37">
          <cell r="B37">
            <v>1020403</v>
          </cell>
          <cell r="C37" t="str">
            <v>DEPOSITOS EN ENT.CDTO ADQUISICION TEMPORAL DE ACTIVOS.INV.CREDITICIAS</v>
          </cell>
          <cell r="D37" t="str">
            <v>Cuenta base para Imputación saldo</v>
          </cell>
          <cell r="E37" t="str">
            <v>Anejo_III_1_0024</v>
          </cell>
          <cell r="F37" t="str">
            <v>C1_1_0034</v>
          </cell>
        </row>
        <row r="38">
          <cell r="B38">
            <v>10205</v>
          </cell>
          <cell r="C38" t="str">
            <v>DEPOSITOS EN ENT.CDTO OTRAS CUENTAS</v>
          </cell>
          <cell r="D38" t="str">
            <v>Cuenta Sumatorio Totales. Cuenta no computable (utilizar cuenta base incluyda en el sumatorio)</v>
          </cell>
        </row>
        <row r="39">
          <cell r="B39">
            <v>1020501</v>
          </cell>
          <cell r="C39" t="str">
            <v>ENT. DE CDTO.:A la vista</v>
          </cell>
          <cell r="D39" t="str">
            <v>Cuenta Sumatorio Totales. Cuenta no computable (utilizar cuenta base incluyda en el sumatorio)</v>
          </cell>
        </row>
        <row r="40">
          <cell r="B40">
            <v>102050103</v>
          </cell>
          <cell r="C40" t="str">
            <v>DEPOSITOS EN ENT.CDTO OTRAS CUENTAS.A LA VISTA.INV.CREDITICIAS</v>
          </cell>
          <cell r="D40" t="str">
            <v>Cuenta base para Imputación saldo</v>
          </cell>
          <cell r="E40" t="str">
            <v>Anejo_III_1_0024</v>
          </cell>
          <cell r="F40" t="str">
            <v>C1_1_0035</v>
          </cell>
        </row>
        <row r="41">
          <cell r="B41">
            <v>1020502</v>
          </cell>
          <cell r="C41" t="str">
            <v>ENT. DE CDTO.:Resto</v>
          </cell>
          <cell r="D41" t="str">
            <v>Cuenta Sumatorio Totales. Cuenta no computable (utilizar cuenta base incluyda en el sumatorio)</v>
          </cell>
        </row>
        <row r="42">
          <cell r="B42">
            <v>102050203</v>
          </cell>
          <cell r="C42" t="str">
            <v>DEPOSITOS EN ENT.CDTO OTRAS CUENTAS.RESTO.INV.CREDITICIAS</v>
          </cell>
          <cell r="D42" t="str">
            <v>Cuenta base para Imputación saldo</v>
          </cell>
          <cell r="E42" t="str">
            <v>Anejo_III_1_0024</v>
          </cell>
          <cell r="F42" t="str">
            <v>C1_1_0035</v>
          </cell>
        </row>
        <row r="43">
          <cell r="B43">
            <v>10206</v>
          </cell>
          <cell r="C43" t="str">
            <v>DEPOSITOS EN ENT.CREDITO.ACTIVOS DUDOSOS</v>
          </cell>
          <cell r="D43" t="str">
            <v>Cuenta Sumatorio Totales. Cuenta no computable (utilizar cuenta base incluyda en el sumatorio)</v>
          </cell>
        </row>
        <row r="44">
          <cell r="B44">
            <v>1020601</v>
          </cell>
          <cell r="C44" t="str">
            <v>ACTIVOS DUDOSOS.DEPOSITOS EN ENT.CREDITO RESIDENTES.</v>
          </cell>
          <cell r="D44" t="str">
            <v>Cuenta Sumatorio Totales. Cuenta no computable (utilizar cuenta base incluyda en el sumatorio)</v>
          </cell>
        </row>
        <row r="45">
          <cell r="B45">
            <v>102060103</v>
          </cell>
          <cell r="C45" t="str">
            <v>ACTIVOS DUDOSOS.DEPOSITOS EN ENT.CREDITO RESIDENTES.INV.CREDITICIAS</v>
          </cell>
          <cell r="D45" t="str">
            <v>Cuenta base para Imputación saldo</v>
          </cell>
          <cell r="E45" t="str">
            <v>Anejo_III_1_0024</v>
          </cell>
          <cell r="F45" t="str">
            <v>C1_1_0036</v>
          </cell>
        </row>
        <row r="46">
          <cell r="B46">
            <v>1020602</v>
          </cell>
          <cell r="C46" t="str">
            <v>ACTIVOS DUDOSOS.DEPOSITOS EN ENT.CREDITO NO RESIDENTES.</v>
          </cell>
          <cell r="D46" t="str">
            <v>Cuenta Sumatorio Totales. Cuenta no computable (utilizar cuenta base incluyda en el sumatorio)</v>
          </cell>
        </row>
        <row r="47">
          <cell r="B47">
            <v>102060203</v>
          </cell>
          <cell r="C47" t="str">
            <v>ACTIVOS DUDOSOS.DEPOSITOS EN ENT.CREDITO NO RESIDENTES.INV.CREDITICIAS</v>
          </cell>
          <cell r="D47" t="str">
            <v>Cuenta base para Imputación saldo</v>
          </cell>
          <cell r="E47" t="str">
            <v>Anejo_III_1_0024</v>
          </cell>
          <cell r="F47" t="str">
            <v>C1_1_0036</v>
          </cell>
        </row>
        <row r="48">
          <cell r="B48">
            <v>10207</v>
          </cell>
          <cell r="C48" t="str">
            <v>DEPOSITOS EN ENT.CREDITO.AJUSTES POR VALORACION (+/-)</v>
          </cell>
          <cell r="D48" t="str">
            <v>Cuenta Sumatorio Totales. Cuenta no computable (utilizar cuenta base incluyda en el sumatorio)</v>
          </cell>
        </row>
        <row r="49">
          <cell r="B49">
            <v>1020701</v>
          </cell>
          <cell r="C49" t="str">
            <v>DEPOSITOS EN ENT.CREDITO CORRECC.VALOR DETERIORO ACTIV(-)</v>
          </cell>
          <cell r="D49" t="str">
            <v>Cuenta Sumatorio Totales. Cuenta no computable (utilizar cuenta base incluyda en el sumatorio)</v>
          </cell>
        </row>
        <row r="50">
          <cell r="B50">
            <v>102070103</v>
          </cell>
          <cell r="C50" t="str">
            <v>DEPOSITOS EN ENT.CREDITO CORRECC.VALOR DETERIORO ACTIV(-).INV CREDITICIAS</v>
          </cell>
          <cell r="D50" t="str">
            <v>Cuenta Sumatorio Totales. Cuenta no computable (utilizar cuenta base incluyda en el sumatorio)</v>
          </cell>
        </row>
        <row r="51">
          <cell r="B51">
            <v>10207010301</v>
          </cell>
          <cell r="C51" t="str">
            <v>COBERTURA ESPECÍFICA</v>
          </cell>
          <cell r="D51" t="str">
            <v>Cuenta base para Imputación saldo</v>
          </cell>
          <cell r="E51" t="str">
            <v>Anejo_III_1_0024</v>
          </cell>
          <cell r="F51" t="str">
            <v>C1_1_0041</v>
          </cell>
        </row>
        <row r="52">
          <cell r="B52">
            <v>10207010302</v>
          </cell>
          <cell r="C52" t="str">
            <v>COBERTURA GENERICA</v>
          </cell>
          <cell r="D52" t="str">
            <v>Cuenta base para Imputación saldo</v>
          </cell>
          <cell r="E52" t="str">
            <v>Anejo_III_1_0024</v>
          </cell>
          <cell r="F52" t="str">
            <v>C1_1_0041</v>
          </cell>
        </row>
        <row r="53">
          <cell r="B53">
            <v>10207010303</v>
          </cell>
          <cell r="C53" t="str">
            <v>COBERTURA RIESGO PAIS</v>
          </cell>
          <cell r="D53" t="str">
            <v>Cuenta base para Imputación saldo</v>
          </cell>
          <cell r="E53" t="str">
            <v>Anejo_III_1_0024</v>
          </cell>
          <cell r="F53" t="str">
            <v>C1_1_0041</v>
          </cell>
        </row>
        <row r="54">
          <cell r="B54">
            <v>10207010304</v>
          </cell>
          <cell r="C54" t="str">
            <v>COBERTURA RIESGO SUB.</v>
          </cell>
          <cell r="D54" t="str">
            <v>Cuenta base para Imputación saldo</v>
          </cell>
          <cell r="E54" t="str">
            <v>Anejo_III_1_0024</v>
          </cell>
          <cell r="F54" t="str">
            <v>C1_1_0041</v>
          </cell>
        </row>
        <row r="55">
          <cell r="B55">
            <v>1020702</v>
          </cell>
          <cell r="C55" t="str">
            <v>DEPOSITOS EN ENT.CREDITO.INTERESES DEVENGADOS</v>
          </cell>
          <cell r="D55" t="str">
            <v>Cuenta Sumatorio Totales. Cuenta no computable (utilizar cuenta base incluyda en el sumatorio)</v>
          </cell>
        </row>
        <row r="56">
          <cell r="B56">
            <v>102070201</v>
          </cell>
          <cell r="C56" t="str">
            <v>INT.DEVENGADOS ENTIDADES CREDITO RESIDENTES</v>
          </cell>
          <cell r="D56" t="str">
            <v>Cuenta Sumatorio Totales. Cuenta no computable (utilizar cuenta base incluyda en el sumatorio)</v>
          </cell>
        </row>
        <row r="57">
          <cell r="B57">
            <v>10207020103</v>
          </cell>
          <cell r="C57" t="str">
            <v>INT.DEVENGADOS ENTIDADES CREDITO RESIDENTES INVER.CREDITICIAS</v>
          </cell>
          <cell r="D57" t="str">
            <v>Cuenta base para Imputación saldo</v>
          </cell>
          <cell r="E57" t="str">
            <v>Anejo_III_1_0024</v>
          </cell>
          <cell r="F57" t="str">
            <v>C1_1_0042</v>
          </cell>
        </row>
        <row r="58">
          <cell r="B58">
            <v>102070202</v>
          </cell>
          <cell r="C58" t="str">
            <v>INT.DEVENGADOS ENTIDADES CREDITO NO RESIDENTES</v>
          </cell>
          <cell r="D58" t="str">
            <v>Cuenta Sumatorio Totales. Cuenta no computable (utilizar cuenta base incluyda en el sumatorio)</v>
          </cell>
        </row>
        <row r="59">
          <cell r="B59">
            <v>10207020203</v>
          </cell>
          <cell r="C59" t="str">
            <v>INT.DEVENGADOS ENTIDADES CREDITO NO RESIDENTES INVER.CREDITICIAS</v>
          </cell>
          <cell r="D59" t="str">
            <v>Cuenta base para Imputación saldo</v>
          </cell>
          <cell r="E59" t="str">
            <v>Anejo_III_1_0024</v>
          </cell>
          <cell r="F59" t="str">
            <v>C1_1_0042</v>
          </cell>
        </row>
        <row r="60">
          <cell r="B60">
            <v>1020703</v>
          </cell>
          <cell r="C60" t="str">
            <v>DEPOSITOS ENT. CREDITO.OPERACIONES MICRO-COBERTURA (+/-)</v>
          </cell>
          <cell r="D60" t="str">
            <v>Cuenta Sumatorio Totales. Cuenta no computable (utilizar cuenta base incluyda en el sumatorio)</v>
          </cell>
        </row>
        <row r="61">
          <cell r="B61">
            <v>102070303</v>
          </cell>
          <cell r="C61" t="str">
            <v>DEPOSITOS ENT. CREDITO.OPERACIONES MICRO-COBERTURA (+/-).INV CREDITICIAS</v>
          </cell>
          <cell r="D61" t="str">
            <v>Cuenta base para Imputación saldo</v>
          </cell>
          <cell r="E61" t="str">
            <v>Anejo_III_1_0024</v>
          </cell>
          <cell r="F61" t="str">
            <v>C1_1_0045</v>
          </cell>
        </row>
        <row r="62">
          <cell r="B62">
            <v>1020704</v>
          </cell>
          <cell r="C62" t="str">
            <v>DEPOSITOS ENT. CREDITO.ACTIVOS A VALOR RAZONABLE (+/-)</v>
          </cell>
          <cell r="D62" t="str">
            <v>Cuenta Sumatorio Totales. Cuenta no computable (utilizar cuenta base incluyda en el sumatorio)</v>
          </cell>
        </row>
        <row r="63">
          <cell r="B63">
            <v>102070403</v>
          </cell>
          <cell r="C63" t="str">
            <v>DEPOSITOS ENT. CREDITO.ACTIVOS A VALOR RAZONABLE (+/-).INV CREDITICIAS</v>
          </cell>
          <cell r="D63" t="str">
            <v>Cuenta base para Imputación saldo</v>
          </cell>
          <cell r="E63" t="str">
            <v>Anejo_III_1_0024</v>
          </cell>
          <cell r="F63" t="str">
            <v>C1_1_0051</v>
          </cell>
        </row>
        <row r="64">
          <cell r="B64">
            <v>1020705</v>
          </cell>
          <cell r="C64" t="str">
            <v>DEPOSITOS ENT. CREDITO.PRIMAS/DCTOS EN LA ADQUISICION (+/-)</v>
          </cell>
          <cell r="D64" t="str">
            <v>Cuenta Sumatorio Totales. Cuenta no computable (utilizar cuenta base incluyda en el sumatorio)</v>
          </cell>
        </row>
        <row r="65">
          <cell r="B65">
            <v>102070503</v>
          </cell>
          <cell r="C65" t="str">
            <v>DEPOSITOS ENT. CREDITO.PRIMAS/DCTOS EN LA ADQUISICION (+/-).INV CREDITICIAS</v>
          </cell>
          <cell r="D65" t="str">
            <v>Cuenta base para Imputación saldo</v>
          </cell>
          <cell r="E65" t="str">
            <v>Anejo_III_1_0024</v>
          </cell>
          <cell r="F65" t="str">
            <v>C1_1_0051</v>
          </cell>
        </row>
        <row r="66">
          <cell r="B66">
            <v>1020707</v>
          </cell>
          <cell r="C66" t="str">
            <v>DEPOSITOS ENT. CREDITO.COMISIONES (-)</v>
          </cell>
          <cell r="D66" t="str">
            <v>Cuenta Sumatorio Totales. Cuenta no computable (utilizar cuenta base incluyda en el sumatorio)</v>
          </cell>
        </row>
        <row r="67">
          <cell r="B67">
            <v>102070703</v>
          </cell>
          <cell r="C67" t="str">
            <v>DEPOSITOS ENT. CREDITO.COMISIONES (-).INVERSIONES CREDITICIAS</v>
          </cell>
          <cell r="D67" t="str">
            <v>Cuenta base para Imputación saldo</v>
          </cell>
          <cell r="E67" t="str">
            <v>Anejo_III_1_0024</v>
          </cell>
          <cell r="F67" t="str">
            <v>C1_1_0051</v>
          </cell>
        </row>
        <row r="68">
          <cell r="B68">
            <v>1020708</v>
          </cell>
          <cell r="C68" t="str">
            <v>DEPOSITOS ENT. CREDITO.COSTES DE TRANSACCION (+)</v>
          </cell>
          <cell r="D68" t="str">
            <v>Cuenta Sumatorio Totales. Cuenta no computable (utilizar cuenta base incluyda en el sumatorio)</v>
          </cell>
        </row>
        <row r="69">
          <cell r="B69">
            <v>102070803</v>
          </cell>
          <cell r="C69" t="str">
            <v>DEPOSITOS ENT. CREDITO.COSTES DE TRANSACCION (+).INVERSIONES CREDITICIAS</v>
          </cell>
          <cell r="D69" t="str">
            <v>Cuenta base para Imputación saldo</v>
          </cell>
          <cell r="E69" t="str">
            <v>Anejo_III_1_0024</v>
          </cell>
          <cell r="F69" t="str">
            <v>C1_1_0051</v>
          </cell>
        </row>
        <row r="70">
          <cell r="B70">
            <v>1020709</v>
          </cell>
          <cell r="C70" t="str">
            <v>DEPOSITOS EN ENT.CREDITO RESTO DE AJUSTES POR VALORACION (-)</v>
          </cell>
          <cell r="D70" t="str">
            <v>Cuenta Sumatorio Totales. Cuenta no computable (utilizar cuenta base incluyda en el sumatorio)</v>
          </cell>
        </row>
        <row r="71">
          <cell r="B71">
            <v>102070903</v>
          </cell>
          <cell r="C71" t="str">
            <v>RESTO DE AJUSTES POR VALORACION (-) ENT CREDITO INVER.CREDITICIAS</v>
          </cell>
          <cell r="D71" t="str">
            <v>Cuenta base para Imputación saldo</v>
          </cell>
          <cell r="E71" t="str">
            <v>Anejo_III_1_0024</v>
          </cell>
          <cell r="F71" t="str">
            <v>C1_1_0051</v>
          </cell>
        </row>
        <row r="72">
          <cell r="B72">
            <v>103</v>
          </cell>
          <cell r="C72" t="str">
            <v>OP. DEL MCDO MONETARIO ENTDS CONTRAPARTIDA</v>
          </cell>
          <cell r="D72" t="str">
            <v>Cuenta Sumatorio Totales. Cuenta no computable (utilizar cuenta base incluyda en el sumatorio)</v>
          </cell>
        </row>
        <row r="73">
          <cell r="B73">
            <v>10301</v>
          </cell>
          <cell r="C73" t="str">
            <v>OP. DEL MCDO MONETARIO ENTDS CONTRAPARTIDA.ADQUISICION TEMPORAL DE ACTIVOS</v>
          </cell>
          <cell r="D73" t="str">
            <v>Cuenta Sumatorio Totales. Cuenta no computable (utilizar cuenta base incluyda en el sumatorio)</v>
          </cell>
        </row>
        <row r="74">
          <cell r="B74">
            <v>1030101</v>
          </cell>
          <cell r="C74" t="str">
            <v>Residentes</v>
          </cell>
          <cell r="D74" t="str">
            <v>Cuenta Sumatorio Totales. Cuenta no computable (utilizar cuenta base incluyda en el sumatorio)</v>
          </cell>
        </row>
        <row r="75">
          <cell r="B75">
            <v>103010103</v>
          </cell>
          <cell r="C75" t="str">
            <v>OP.MCDO MONET.ENTDS CONTRAP.ADQUIS.TEMPORAL DE ACTIVOS.RESIDENTES.INV.CREDITICIAS</v>
          </cell>
          <cell r="D75" t="str">
            <v>Cuenta base para Imputación saldo</v>
          </cell>
          <cell r="E75" t="str">
            <v>Anejo_III_1_0074</v>
          </cell>
          <cell r="F75" t="str">
            <v>C1_1_0060</v>
          </cell>
        </row>
        <row r="76">
          <cell r="B76">
            <v>1030102</v>
          </cell>
          <cell r="C76" t="str">
            <v>No residentes</v>
          </cell>
          <cell r="D76" t="str">
            <v>Cuenta Sumatorio Totales. Cuenta no computable (utilizar cuenta base incluyda en el sumatorio)</v>
          </cell>
        </row>
        <row r="77">
          <cell r="B77">
            <v>103010203</v>
          </cell>
          <cell r="C77" t="str">
            <v>OP.MCDO MONET.ENTDS CONTRAP.ADQUIS.TEMPORAL DE ACTIVOS.NO RESIDENTES.INV.CREDITICIAS</v>
          </cell>
          <cell r="D77" t="str">
            <v>Cuenta base para Imputación saldo</v>
          </cell>
          <cell r="E77" t="str">
            <v>Anejo_III_1_0074</v>
          </cell>
          <cell r="F77" t="str">
            <v>C1_1_0060</v>
          </cell>
        </row>
        <row r="78">
          <cell r="B78">
            <v>10302</v>
          </cell>
          <cell r="C78" t="str">
            <v>OP. DEL MCDO MONETARIO ENTDS CONTRAPARTIDA.AJUSTES POR VALORACION (+/-)</v>
          </cell>
          <cell r="D78" t="str">
            <v>Cuenta Sumatorio Totales. Cuenta no computable (utilizar cuenta base incluyda en el sumatorio)</v>
          </cell>
        </row>
        <row r="79">
          <cell r="B79">
            <v>1030201</v>
          </cell>
          <cell r="C79" t="str">
            <v>INTERESES DEVENGADOS OP.MCDO MONET.ENT.CONTRAPARTIDA</v>
          </cell>
          <cell r="D79" t="str">
            <v>Cuenta Sumatorio Totales. Cuenta no computable (utilizar cuenta base incluyda en el sumatorio)</v>
          </cell>
        </row>
        <row r="80">
          <cell r="B80">
            <v>103020103</v>
          </cell>
          <cell r="C80" t="str">
            <v>INTERESES DEVENGADOS OP.MCDO MONET.ENT.CONTRAPARTIDA.INV.CREDITICIAS</v>
          </cell>
          <cell r="D80" t="str">
            <v>Cuenta base para Imputación saldo</v>
          </cell>
          <cell r="E80" t="str">
            <v>Anejo_III_1_0074</v>
          </cell>
          <cell r="F80" t="str">
            <v>C1_1_0062</v>
          </cell>
        </row>
        <row r="81">
          <cell r="B81">
            <v>1030202</v>
          </cell>
          <cell r="C81" t="str">
            <v>OP. MICRO-COBERTURA. OP.MCDO MONET.ENT.CONTRAPARTIDA</v>
          </cell>
          <cell r="D81" t="str">
            <v>Cuenta Sumatorio Totales. Cuenta no computable (utilizar cuenta base incluyda en el sumatorio)</v>
          </cell>
        </row>
        <row r="82">
          <cell r="B82">
            <v>103020203</v>
          </cell>
          <cell r="C82" t="str">
            <v>OP. MICRO-COBERTURA. OP.MCDO MONET.ENT.CONTRAPARTIDA.INVER. CREDITICIAS</v>
          </cell>
          <cell r="D82" t="str">
            <v>Cuenta base para Imputación saldo</v>
          </cell>
          <cell r="E82" t="str">
            <v>Anejo_III_1_0074</v>
          </cell>
          <cell r="F82" t="str">
            <v>C1_1_0063</v>
          </cell>
        </row>
        <row r="83">
          <cell r="B83">
            <v>1030203</v>
          </cell>
          <cell r="C83" t="str">
            <v>RESTO AJ.VALOR.OP.MCDO.MONET.ENT.CONTRAPARTIDA</v>
          </cell>
          <cell r="D83" t="str">
            <v>Cuenta Sumatorio Totales. Cuenta no computable (utilizar cuenta base incluyda en el sumatorio)</v>
          </cell>
        </row>
        <row r="84">
          <cell r="B84">
            <v>103020303</v>
          </cell>
          <cell r="C84" t="str">
            <v>RESTO AJ.VALOR.OP.MCDO.MONET.ENT.CONTRAPARTIDA.INV.CREDITICIAS</v>
          </cell>
          <cell r="D84" t="str">
            <v>Cuenta base para Imputación saldo</v>
          </cell>
          <cell r="E84" t="str">
            <v>Anejo_III_1_0074</v>
          </cell>
          <cell r="F84" t="str">
            <v>C1_1_0064</v>
          </cell>
        </row>
        <row r="85">
          <cell r="B85">
            <v>104</v>
          </cell>
          <cell r="C85" t="str">
            <v>CREDITO A LA CLIENTELA.</v>
          </cell>
          <cell r="D85" t="str">
            <v>Cuenta Sumatorio Totales. Cuenta no computable (utilizar cuenta base incluyda en el sumatorio)</v>
          </cell>
        </row>
        <row r="86">
          <cell r="B86">
            <v>10401</v>
          </cell>
          <cell r="C86" t="str">
            <v>CREDITO A LA CLIENTELA.ADMINISTRACIONES PUBLICAS ESPAÑOLAS</v>
          </cell>
          <cell r="D86" t="str">
            <v>Cuenta Sumatorio Totales. Cuenta no computable (utilizar cuenta base incluyda en el sumatorio)</v>
          </cell>
        </row>
        <row r="87">
          <cell r="B87">
            <v>1040101</v>
          </cell>
          <cell r="C87" t="str">
            <v>AAPP ESPAÑOLAS.CREDITO SITUACION NORMAL.ADMINISTRACION CENTRAL</v>
          </cell>
          <cell r="D87" t="str">
            <v>Cuenta Sumatorio Totales. Cuenta no computable (utilizar cuenta base incluyda en el sumatorio)</v>
          </cell>
        </row>
        <row r="88">
          <cell r="B88">
            <v>104010101</v>
          </cell>
          <cell r="C88" t="str">
            <v>AAPP ESPAÑOLAS.CREDITO ADMIN.CENTRAL.ESTADO</v>
          </cell>
          <cell r="D88" t="str">
            <v>Cuenta Sumatorio Totales. Cuenta no computable (utilizar cuenta base incluyda en el sumatorio)</v>
          </cell>
        </row>
        <row r="89">
          <cell r="B89">
            <v>10401010101</v>
          </cell>
          <cell r="C89" t="str">
            <v>Adquisición Temporal de Activos</v>
          </cell>
          <cell r="D89" t="str">
            <v>Cuenta Sumatorio Totales. Cuenta no computable (utilizar cuenta base incluyda en el sumatorio)</v>
          </cell>
        </row>
        <row r="90">
          <cell r="B90">
            <v>1040101010103</v>
          </cell>
          <cell r="C90" t="str">
            <v>CREDITO A LA CLIENTELA.AAPP.ESTADO.RESTO.INV CREDITICIAS</v>
          </cell>
          <cell r="D90" t="str">
            <v>Cuenta base para Imputación saldo</v>
          </cell>
          <cell r="E90" t="str">
            <v>Anejo_III_1_0074</v>
          </cell>
          <cell r="F90" t="str">
            <v>C1_1_0196</v>
          </cell>
        </row>
        <row r="91">
          <cell r="B91">
            <v>10401010102</v>
          </cell>
          <cell r="C91" t="str">
            <v>Resto</v>
          </cell>
          <cell r="D91" t="str">
            <v>Cuenta Sumatorio Totales. Cuenta no computable (utilizar cuenta base incluyda en el sumatorio)</v>
          </cell>
        </row>
        <row r="92">
          <cell r="B92">
            <v>1040101010203</v>
          </cell>
          <cell r="C92" t="str">
            <v>CREDITO A LA CLIENTELA.AAPP.ESTADO.RESTO.INV CREDITICIAS</v>
          </cell>
          <cell r="D92" t="str">
            <v>Cuenta base para Imputación saldo</v>
          </cell>
          <cell r="E92" t="str">
            <v>Anejo_III_1_0074</v>
          </cell>
          <cell r="F92" t="str">
            <v>C1_1_0196</v>
          </cell>
        </row>
        <row r="93">
          <cell r="B93">
            <v>104010102</v>
          </cell>
          <cell r="C93" t="str">
            <v>AAPP ESPAÑOLAS.CREDITO ADMIN.CENTRAL.OTRAS ADMINISTRACIONES CENTRALES</v>
          </cell>
          <cell r="D93" t="str">
            <v>Cuenta Sumatorio Totales. Cuenta no computable (utilizar cuenta base incluyda en el sumatorio)</v>
          </cell>
        </row>
        <row r="94">
          <cell r="B94">
            <v>10401010201</v>
          </cell>
          <cell r="C94" t="str">
            <v>Adquisición Temporal de Activos</v>
          </cell>
          <cell r="D94" t="str">
            <v>Cuenta Sumatorio Totales. Cuenta no computable (utilizar cuenta base incluyda en el sumatorio)</v>
          </cell>
        </row>
        <row r="95">
          <cell r="B95">
            <v>1040101020103</v>
          </cell>
          <cell r="C95" t="str">
            <v>CREDITO A LA CLIENTELA.AAPP.OTRAS ADMINISTRACIONES CENTRALES. ADQ TEMP ACTIVOS.INV CREDITICIAS</v>
          </cell>
          <cell r="D95" t="str">
            <v>Cuenta base para Imputación saldo</v>
          </cell>
          <cell r="E95" t="str">
            <v>Anejo_III_1_0074</v>
          </cell>
          <cell r="F95" t="str">
            <v>C1_1_0196</v>
          </cell>
        </row>
        <row r="96">
          <cell r="B96">
            <v>10401010202</v>
          </cell>
          <cell r="C96" t="str">
            <v>Resto</v>
          </cell>
          <cell r="D96" t="str">
            <v>Cuenta Sumatorio Totales. Cuenta no computable (utilizar cuenta base incluyda en el sumatorio)</v>
          </cell>
        </row>
        <row r="97">
          <cell r="B97">
            <v>1040101020203</v>
          </cell>
          <cell r="C97" t="str">
            <v>CREDITO A LA CLIENTELA.AAPP.OTRAS ADMINISTRACIONES CENTRALES.RESTO.INV CREDITICIAS</v>
          </cell>
          <cell r="D97" t="str">
            <v>Cuenta base para Imputación saldo</v>
          </cell>
          <cell r="E97" t="str">
            <v>Anejo_III_1_0074</v>
          </cell>
          <cell r="F97" t="str">
            <v>C1_1_0196</v>
          </cell>
        </row>
        <row r="98">
          <cell r="B98">
            <v>1040102</v>
          </cell>
          <cell r="C98" t="str">
            <v>AAPP ESPAÑOLAS.CREDITO ADMINISTRACIONES AUTONOMICAS</v>
          </cell>
          <cell r="D98" t="str">
            <v>Cuenta Sumatorio Totales. Cuenta no computable (utilizar cuenta base incluyda en el sumatorio)</v>
          </cell>
        </row>
        <row r="99">
          <cell r="B99">
            <v>104010201</v>
          </cell>
          <cell r="C99" t="str">
            <v>Adquisición Temporal de Activos</v>
          </cell>
          <cell r="D99" t="str">
            <v>Cuenta Sumatorio Totales. Cuenta no computable (utilizar cuenta base incluyda en el sumatorio)</v>
          </cell>
        </row>
        <row r="100">
          <cell r="B100">
            <v>10401020103</v>
          </cell>
          <cell r="C100" t="str">
            <v>CREDITO A LA CLIENTELA.AAPP.ADMINISTRACIONES AUTONOMICAS.ADQ TEMP ACTIVOS.INV CREDITICIAS</v>
          </cell>
          <cell r="D100" t="str">
            <v>Cuenta base para Imputación saldo</v>
          </cell>
          <cell r="E100" t="str">
            <v>Anejo_III_1_0074</v>
          </cell>
          <cell r="F100" t="str">
            <v>C1_1_0196</v>
          </cell>
        </row>
        <row r="101">
          <cell r="B101">
            <v>104010202</v>
          </cell>
          <cell r="C101" t="str">
            <v>Resto</v>
          </cell>
          <cell r="D101" t="str">
            <v>Cuenta Sumatorio Totales. Cuenta no computable (utilizar cuenta base incluyda en el sumatorio)</v>
          </cell>
        </row>
        <row r="102">
          <cell r="B102">
            <v>10401020203</v>
          </cell>
          <cell r="C102" t="str">
            <v>CREDITO A LA CLIENTELA.AAPP.ADMINISTRACIONES AUTONOMICAS RESTO.INV CREDITICIAS</v>
          </cell>
          <cell r="D102" t="str">
            <v>Cuenta base para Imputación saldo</v>
          </cell>
          <cell r="E102" t="str">
            <v>Anejo_III_1_0074</v>
          </cell>
          <cell r="F102" t="str">
            <v>C1_1_0196</v>
          </cell>
        </row>
        <row r="103">
          <cell r="B103">
            <v>1040103</v>
          </cell>
          <cell r="C103" t="str">
            <v>AAPP ESPAÑOLAS.CREDITO ADMINISTRACIONES LOCALES</v>
          </cell>
          <cell r="D103" t="str">
            <v>Cuenta Sumatorio Totales. Cuenta no computable (utilizar cuenta base incluyda en el sumatorio)</v>
          </cell>
        </row>
        <row r="104">
          <cell r="B104">
            <v>104010301</v>
          </cell>
          <cell r="C104" t="str">
            <v>Adquisición Temporal de Activos</v>
          </cell>
          <cell r="D104" t="str">
            <v>Cuenta Sumatorio Totales. Cuenta no computable (utilizar cuenta base incluyda en el sumatorio)</v>
          </cell>
        </row>
        <row r="105">
          <cell r="B105">
            <v>10401030103</v>
          </cell>
          <cell r="C105" t="str">
            <v>CREDITO A LA CLIENTELA.AAPP.ADMINISTRACIONES LOCALES.ADQ TEMP ACTIVOS.INV CREDITICIAS</v>
          </cell>
          <cell r="D105" t="str">
            <v>Cuenta base para Imputación saldo</v>
          </cell>
          <cell r="E105" t="str">
            <v>Anejo_III_1_0074</v>
          </cell>
          <cell r="F105" t="str">
            <v>C1_1_0196</v>
          </cell>
        </row>
        <row r="106">
          <cell r="B106">
            <v>104010302</v>
          </cell>
          <cell r="C106" t="str">
            <v>Resto</v>
          </cell>
          <cell r="D106" t="str">
            <v>Cuenta Sumatorio Totales. Cuenta no computable (utilizar cuenta base incluyda en el sumatorio)</v>
          </cell>
        </row>
        <row r="107">
          <cell r="B107">
            <v>10401030203</v>
          </cell>
          <cell r="C107" t="str">
            <v>CREDITO A LA CLIENTELA.AAPP.ADMINISTRACIONES LOCALES.RESTO.INV CREDITICIAS</v>
          </cell>
          <cell r="D107" t="str">
            <v>Cuenta base para Imputación saldo</v>
          </cell>
          <cell r="E107" t="str">
            <v>Anejo_III_1_0074</v>
          </cell>
          <cell r="F107" t="str">
            <v>C1_1_0196</v>
          </cell>
        </row>
        <row r="108">
          <cell r="B108">
            <v>1040104</v>
          </cell>
          <cell r="C108" t="str">
            <v>AAPP ESPAÑOLAS.CREDITO ADMINISTRACION SEGURIDAD SOCIAL</v>
          </cell>
          <cell r="D108" t="str">
            <v>Cuenta Sumatorio Totales. Cuenta no computable (utilizar cuenta base incluyda en el sumatorio)</v>
          </cell>
        </row>
        <row r="109">
          <cell r="B109">
            <v>104010401</v>
          </cell>
          <cell r="C109" t="str">
            <v>Adquisición Temporal de Activos</v>
          </cell>
          <cell r="D109" t="str">
            <v>Cuenta Sumatorio Totales. Cuenta no computable (utilizar cuenta base incluyda en el sumatorio)</v>
          </cell>
        </row>
        <row r="110">
          <cell r="B110">
            <v>10401040103</v>
          </cell>
          <cell r="C110" t="str">
            <v>CREDITO A LA CLIENTELA.AAPP.ADMINISTRACION SEG SOCIAL.INV CREDITICIAS</v>
          </cell>
          <cell r="D110" t="str">
            <v>Cuenta base para Imputación saldo</v>
          </cell>
          <cell r="E110" t="str">
            <v>Anejo_III_1_0074</v>
          </cell>
          <cell r="F110" t="str">
            <v>C1_1_0196</v>
          </cell>
        </row>
        <row r="111">
          <cell r="B111">
            <v>104010402</v>
          </cell>
          <cell r="C111" t="str">
            <v>Resto</v>
          </cell>
          <cell r="D111" t="str">
            <v>Cuenta Sumatorio Totales. Cuenta no computable (utilizar cuenta base incluyda en el sumatorio)</v>
          </cell>
        </row>
        <row r="112">
          <cell r="B112">
            <v>10401040203</v>
          </cell>
          <cell r="C112" t="str">
            <v>CREDITO A LA CLIENTELA.AAPP.ADMINISTRACION SEG SOCIAL.INV CREDITICIAS</v>
          </cell>
          <cell r="D112" t="str">
            <v>Cuenta base para Imputación saldo</v>
          </cell>
          <cell r="E112" t="str">
            <v>Anejo_III_1_0074</v>
          </cell>
          <cell r="F112" t="str">
            <v>C1_1_0196</v>
          </cell>
        </row>
        <row r="113">
          <cell r="B113">
            <v>1040105</v>
          </cell>
          <cell r="C113" t="str">
            <v>AAPP ESPAÑOLAS.ACTIVOS DUDOSOS</v>
          </cell>
          <cell r="D113" t="str">
            <v>Cuenta Sumatorio Totales. Cuenta no computable (utilizar cuenta base incluyda en el sumatorio)</v>
          </cell>
        </row>
        <row r="114">
          <cell r="B114">
            <v>104010503</v>
          </cell>
          <cell r="C114" t="str">
            <v>AAPP ESPAÑOLAS.ACTIVOS DUDOSOS.INV.CREDITICIAS</v>
          </cell>
          <cell r="D114" t="str">
            <v>Cuenta base para Imputación saldo</v>
          </cell>
          <cell r="E114" t="str">
            <v>Anejo_III_1_0074</v>
          </cell>
          <cell r="F114" t="str">
            <v>C1_1_0197</v>
          </cell>
        </row>
        <row r="115">
          <cell r="B115">
            <v>1040106</v>
          </cell>
          <cell r="C115" t="str">
            <v>ADMINISTRACIONES PUBLICAS ESPAÑOLAS.AJUSTES POR VALORACION (+/-)</v>
          </cell>
          <cell r="D115" t="str">
            <v>Cuenta Sumatorio Totales. Cuenta no computable (utilizar cuenta base incluyda en el sumatorio)</v>
          </cell>
        </row>
        <row r="116">
          <cell r="B116">
            <v>104010601</v>
          </cell>
          <cell r="C116" t="str">
            <v>AAPP ESPAÑOLAS.CORRECCIONES DE VALOR POR DETERIORO DE ACTIVOS (-)</v>
          </cell>
          <cell r="D116" t="str">
            <v>Cuenta Sumatorio Totales. Cuenta no computable (utilizar cuenta base incluyda en el sumatorio)</v>
          </cell>
        </row>
        <row r="117">
          <cell r="B117">
            <v>10401060103</v>
          </cell>
          <cell r="C117" t="str">
            <v>AAPP ESPAÑOLAS.CORRECCIONES DE VALOR DETERIORO DE ACTIVOS (-).INV CREDITICIAS</v>
          </cell>
          <cell r="D117" t="str">
            <v>Cuenta Sumatorio Totales. Cuenta no computable (utilizar cuenta base incluyda en el sumatorio)</v>
          </cell>
        </row>
        <row r="118">
          <cell r="B118">
            <v>1040106010301</v>
          </cell>
          <cell r="C118" t="str">
            <v>AAPP ESPAÑOLAS.CORRECCIONES DE VALOR DETERIORO DE ACTIVOS (-).INV CREDITICIAS. COBERTURA ESPECÍFICA</v>
          </cell>
          <cell r="D118" t="str">
            <v>Cuenta base para Imputación saldo</v>
          </cell>
          <cell r="E118" t="str">
            <v>Anejo_III_1_0074</v>
          </cell>
          <cell r="F118" t="str">
            <v>C1_1_0200</v>
          </cell>
        </row>
        <row r="119">
          <cell r="B119">
            <v>1040106010302</v>
          </cell>
          <cell r="C119" t="str">
            <v>AAPP ESPAÑOLAS. CORRECCIONES DE VALOR DETERIORO DE ACTIVOS (-). INV CREDITICIAS. COBERTURA GENÉRICA</v>
          </cell>
          <cell r="D119" t="str">
            <v>Cuenta base para Imputación saldo</v>
          </cell>
          <cell r="E119" t="str">
            <v>Anejo_III_1_0074</v>
          </cell>
          <cell r="F119" t="str">
            <v>C1_1_0200</v>
          </cell>
        </row>
        <row r="120">
          <cell r="B120">
            <v>1040106010303</v>
          </cell>
          <cell r="C120" t="str">
            <v>AAPP ESPAÑOLAS. CORRECCIONES DE VALOR DETERIORO ED ACTIVOS (-). INV CREDITICIAS.COBERTURA RIESGO PAÍS</v>
          </cell>
          <cell r="D120" t="str">
            <v>Cuenta base para Imputación saldo</v>
          </cell>
          <cell r="E120" t="str">
            <v>Anejo_III_1_0074</v>
          </cell>
          <cell r="F120" t="str">
            <v>C1_1_0200</v>
          </cell>
        </row>
        <row r="121">
          <cell r="B121">
            <v>1040106010304</v>
          </cell>
          <cell r="C121" t="str">
            <v>AAPP ESPAÑOLAS. CORRECCIONES DE VALOR DETERIORO ED ACTIVOS (-). INV CREDITICIAS.COBERTURA RIESGO SUB.</v>
          </cell>
          <cell r="D121" t="str">
            <v>Cuenta base para Imputación saldo</v>
          </cell>
          <cell r="E121" t="str">
            <v>Anejo_III_1_0074</v>
          </cell>
          <cell r="F121" t="str">
            <v>C1_1_0200</v>
          </cell>
        </row>
        <row r="122">
          <cell r="B122">
            <v>104010602</v>
          </cell>
          <cell r="C122" t="str">
            <v>AAPP ESPAÑOLAS INTERESES DEVENGADOS</v>
          </cell>
          <cell r="D122" t="str">
            <v>Cuenta Sumatorio Totales. Cuenta no computable (utilizar cuenta base incluyda en el sumatorio)</v>
          </cell>
        </row>
        <row r="123">
          <cell r="B123">
            <v>10401060203</v>
          </cell>
          <cell r="C123" t="str">
            <v>INTERESES DEVENGADOS AAPP ESPAÑOLAS INVER.CREDITICIAS</v>
          </cell>
          <cell r="D123" t="str">
            <v>Cuenta base para Imputación saldo</v>
          </cell>
          <cell r="E123" t="str">
            <v>Anejo_III_1_0074</v>
          </cell>
          <cell r="F123" t="str">
            <v>C1_1_0201</v>
          </cell>
        </row>
        <row r="124">
          <cell r="B124">
            <v>104010603</v>
          </cell>
          <cell r="C124" t="str">
            <v>AAPP ESPAÑOLAS.OPERACIONES DE MICRO-COBERTURA</v>
          </cell>
          <cell r="D124" t="str">
            <v>Cuenta Sumatorio Totales. Cuenta no computable (utilizar cuenta base incluyda en el sumatorio)</v>
          </cell>
        </row>
        <row r="125">
          <cell r="B125">
            <v>10401060303</v>
          </cell>
          <cell r="C125" t="str">
            <v>AAPP ESPAÑOLAS.OPERACIONES DE MICRO-COBERTURA.INVERSIONES CREDITICIAS</v>
          </cell>
          <cell r="D125" t="str">
            <v>Cuenta base para Imputación saldo</v>
          </cell>
          <cell r="E125" t="str">
            <v>Anejo_III_1_0074</v>
          </cell>
          <cell r="F125" t="str">
            <v>C1_1_0202</v>
          </cell>
        </row>
        <row r="126">
          <cell r="B126">
            <v>104010604</v>
          </cell>
          <cell r="C126" t="str">
            <v>AAPP ESPAÑOLAS ACTIVOS A VALOR RAZONABLE (+/-)</v>
          </cell>
          <cell r="D126" t="str">
            <v>Cuenta Sumatorio Totales. Cuenta no computable (utilizar cuenta base incluyda en el sumatorio)</v>
          </cell>
        </row>
        <row r="127">
          <cell r="B127">
            <v>10401060403</v>
          </cell>
          <cell r="C127" t="str">
            <v>ACTIVOS A VALOR RAZONABLE (+/-) AAPP ESPAÑOLAS INV.CREDITICIAS</v>
          </cell>
          <cell r="D127" t="str">
            <v>Cuenta base para Imputación saldo</v>
          </cell>
          <cell r="E127" t="str">
            <v>Anejo_III_1_0074</v>
          </cell>
          <cell r="F127" t="str">
            <v>C1_1_0203</v>
          </cell>
        </row>
        <row r="128">
          <cell r="B128">
            <v>104010605</v>
          </cell>
          <cell r="C128" t="str">
            <v>AAPP ESPAÑOLAS PR/DCTO EN LA ADQUISICION (+/-)</v>
          </cell>
          <cell r="D128" t="str">
            <v>Cuenta Sumatorio Totales. Cuenta no computable (utilizar cuenta base incluyda en el sumatorio)</v>
          </cell>
        </row>
        <row r="129">
          <cell r="B129">
            <v>10401060503</v>
          </cell>
          <cell r="C129" t="str">
            <v>PR/DCTO EN LA ADQUISICION (+/-) AAPP ESPAÑOLAS INV.CREDITICIAS</v>
          </cell>
          <cell r="D129" t="str">
            <v>Cuenta base para Imputación saldo</v>
          </cell>
          <cell r="E129" t="str">
            <v>Anejo_III_1_0074</v>
          </cell>
          <cell r="F129" t="str">
            <v>C1_1_0203</v>
          </cell>
        </row>
        <row r="130">
          <cell r="B130">
            <v>104010607</v>
          </cell>
          <cell r="C130" t="str">
            <v>AAPP ESPAÑOLAS COMISIONES (-)</v>
          </cell>
          <cell r="D130" t="str">
            <v>Cuenta Sumatorio Totales. Cuenta no computable (utilizar cuenta base incluyda en el sumatorio)</v>
          </cell>
        </row>
        <row r="131">
          <cell r="B131">
            <v>10401060703</v>
          </cell>
          <cell r="C131" t="str">
            <v>COMISIONES (-) AAPP ESPAÑOLAS INV.CREDITICIAS</v>
          </cell>
          <cell r="D131" t="str">
            <v>Cuenta base para Imputación saldo</v>
          </cell>
          <cell r="E131" t="str">
            <v>Anejo_III_1_0074</v>
          </cell>
          <cell r="F131" t="str">
            <v>C1_1_0203</v>
          </cell>
        </row>
        <row r="132">
          <cell r="B132">
            <v>104010608</v>
          </cell>
          <cell r="C132" t="str">
            <v>AAPP ESPAÑOLAS COSTES DE TRANSACCION (-)</v>
          </cell>
          <cell r="D132" t="str">
            <v>Cuenta Sumatorio Totales. Cuenta no computable (utilizar cuenta base incluyda en el sumatorio)</v>
          </cell>
        </row>
        <row r="133">
          <cell r="B133">
            <v>10401060803</v>
          </cell>
          <cell r="C133" t="str">
            <v>COSTES DE TRANSACCION (-) AAPP ESPAÑOLAS INV.CREDITICIAS</v>
          </cell>
          <cell r="D133" t="str">
            <v>Cuenta base para Imputación saldo</v>
          </cell>
          <cell r="E133" t="str">
            <v>Anejo_III_1_0074</v>
          </cell>
          <cell r="F133" t="str">
            <v>C1_1_0203</v>
          </cell>
        </row>
        <row r="134">
          <cell r="B134">
            <v>104010609</v>
          </cell>
          <cell r="C134" t="str">
            <v>AAPP ESPAÑOLAS RESTO (+/-)</v>
          </cell>
          <cell r="D134" t="str">
            <v>Cuenta Sumatorio Totales. Cuenta no computable (utilizar cuenta base incluyda en el sumatorio)</v>
          </cell>
        </row>
        <row r="135">
          <cell r="B135">
            <v>10401060903</v>
          </cell>
          <cell r="C135" t="str">
            <v>RESTO (+/-) AAPP ESPAÑOLAS INV.CREDITICIAS</v>
          </cell>
          <cell r="D135" t="str">
            <v>Cuenta base para Imputación saldo</v>
          </cell>
          <cell r="E135" t="str">
            <v>Anejo_III_1_0074</v>
          </cell>
          <cell r="F135" t="str">
            <v>C1_1_0203</v>
          </cell>
        </row>
        <row r="136">
          <cell r="B136">
            <v>10402</v>
          </cell>
          <cell r="C136" t="str">
            <v>CREDITO A LA CLIENTELA.OTROS SECTORES RESIDENTES</v>
          </cell>
          <cell r="D136" t="str">
            <v>Cuenta Sumatorio Totales. Cuenta no computable (utilizar cuenta base incluyda en el sumatorio)</v>
          </cell>
        </row>
        <row r="137">
          <cell r="B137">
            <v>1040201</v>
          </cell>
          <cell r="C137" t="str">
            <v>OTROS SECTORES RESIDENTES.CREDITO COMERCIAL</v>
          </cell>
          <cell r="D137" t="str">
            <v>Cuenta Sumatorio Totales. Cuenta no computable (utilizar cuenta base incluyda en el sumatorio)</v>
          </cell>
        </row>
        <row r="138">
          <cell r="B138">
            <v>104020101</v>
          </cell>
          <cell r="C138" t="str">
            <v>OTROS SECTORES RESIDENTES.CREDITO COMERCIAL OPERACIONES CON RECURSO</v>
          </cell>
          <cell r="D138" t="str">
            <v>Cuenta Sumatorio Totales. Cuenta no computable (utilizar cuenta base incluyda en el sumatorio)</v>
          </cell>
        </row>
        <row r="139">
          <cell r="B139">
            <v>10402010101</v>
          </cell>
          <cell r="C139" t="str">
            <v>CREDITO COMERCIAL OPERACIONES CON RECURSO.EFECTOS COMERCIALES Y ANTICIPOS</v>
          </cell>
          <cell r="D139" t="str">
            <v>Cuenta Sumatorio Totales. Cuenta no computable (utilizar cuenta base incluyda en el sumatorio)</v>
          </cell>
        </row>
        <row r="140">
          <cell r="B140">
            <v>1040201010103</v>
          </cell>
          <cell r="C140" t="str">
            <v>CDTO COMERC.OP.CON RECURSO.EFECTOS COMERCIALES Y ANTICIPOS INV.CREDITICIAS</v>
          </cell>
          <cell r="D140" t="str">
            <v>Cuenta base para Imputación saldo</v>
          </cell>
          <cell r="E140" t="str">
            <v>Anejo_III_1_0074</v>
          </cell>
          <cell r="F140" t="str">
            <v>C1_1_0206</v>
          </cell>
        </row>
        <row r="141">
          <cell r="B141">
            <v>10402010102</v>
          </cell>
          <cell r="C141" t="str">
            <v>CREDITO COMERCIAL OPERACIONES CON RECURSO.OTRAS OPERACIONES</v>
          </cell>
          <cell r="D141" t="str">
            <v>Cuenta Sumatorio Totales. Cuenta no computable (utilizar cuenta base incluyda en el sumatorio)</v>
          </cell>
        </row>
        <row r="142">
          <cell r="B142">
            <v>1040201010203</v>
          </cell>
          <cell r="C142" t="str">
            <v>CREDITO COMERCIAL OPERACIONES CON RECURSO.OTRAS OPERACIONES INV.CREDITICIAS</v>
          </cell>
          <cell r="D142" t="str">
            <v>Cuenta base para Imputación saldo</v>
          </cell>
          <cell r="E142" t="str">
            <v>Anejo_III_1_0074</v>
          </cell>
          <cell r="F142" t="str">
            <v>C1_1_0206</v>
          </cell>
        </row>
        <row r="143">
          <cell r="B143">
            <v>104020102</v>
          </cell>
          <cell r="C143" t="str">
            <v>OTROS SECTORES RESIDENTES.CREDITO COMERCIAL OPERACIONES SIN RECURSO</v>
          </cell>
          <cell r="D143" t="str">
            <v>Cuenta Sumatorio Totales. Cuenta no computable (utilizar cuenta base incluyda en el sumatorio)</v>
          </cell>
        </row>
        <row r="144">
          <cell r="B144">
            <v>10402010203</v>
          </cell>
          <cell r="C144" t="str">
            <v>OTROS SECT.RESID.CRDTO COMERCIAL OPERACIONES SIN RECURSO INV.CREDITICIAS</v>
          </cell>
          <cell r="D144" t="str">
            <v>Cuenta base para Imputación saldo</v>
          </cell>
          <cell r="E144" t="str">
            <v>Anejo_III_1_0074</v>
          </cell>
          <cell r="F144" t="str">
            <v>C1_1_0206</v>
          </cell>
        </row>
        <row r="145">
          <cell r="B145">
            <v>1040202</v>
          </cell>
          <cell r="C145" t="str">
            <v>OTROS SECTORES RESIDENTES.DEUDORES CON GARANTIA REAL</v>
          </cell>
          <cell r="D145" t="str">
            <v>Cuenta Sumatorio Totales. Cuenta no computable (utilizar cuenta base incluyda en el sumatorio)</v>
          </cell>
        </row>
        <row r="146">
          <cell r="B146">
            <v>104020201</v>
          </cell>
          <cell r="C146" t="str">
            <v>OTROS SECT.RESID.DEUDORES CON GARANTIA REAL.DEUDORES CON GARANTIA HIPOTECARIA</v>
          </cell>
          <cell r="D146" t="str">
            <v>Cuenta Sumatorio Totales. Cuenta no computable (utilizar cuenta base incluyda en el sumatorio)</v>
          </cell>
        </row>
        <row r="147">
          <cell r="B147">
            <v>10402020103</v>
          </cell>
          <cell r="C147" t="str">
            <v>DEUDORES CON GARANTIA REAL.DEUDORES CON GARANTIA HIPOTECARIA INV.CREDITICIAS</v>
          </cell>
          <cell r="D147" t="str">
            <v>Cuenta base para Imputación saldo</v>
          </cell>
          <cell r="E147" t="str">
            <v>Anejo_III_1_0074</v>
          </cell>
          <cell r="F147" t="str">
            <v>C1_1_0207</v>
          </cell>
        </row>
        <row r="148">
          <cell r="B148">
            <v>104020202</v>
          </cell>
          <cell r="C148" t="str">
            <v>OTROS SECT.RESID.DEUDORES CON GARANTIA REAL.DEUDORES CON OTRAS GARANTIAS REALES</v>
          </cell>
          <cell r="D148" t="str">
            <v>Cuenta Sumatorio Totales. Cuenta no computable (utilizar cuenta base incluyda en el sumatorio)</v>
          </cell>
        </row>
        <row r="149">
          <cell r="B149">
            <v>10402020203</v>
          </cell>
          <cell r="C149" t="str">
            <v>DEUDORES CON GARANTIA REAL OTRAS GARANTIAS REALES INV.CREDITICIAS</v>
          </cell>
          <cell r="D149" t="str">
            <v>Cuenta base para Imputación saldo</v>
          </cell>
          <cell r="E149" t="str">
            <v>Anejo_III_1_0074</v>
          </cell>
          <cell r="F149" t="str">
            <v>C1_1_0207</v>
          </cell>
        </row>
        <row r="150">
          <cell r="B150">
            <v>1040203</v>
          </cell>
          <cell r="C150" t="str">
            <v>OTROS SECTORES RESIDENTES.ADQUISICION TEMPORAL DE ACTIVOS</v>
          </cell>
          <cell r="D150" t="str">
            <v>Cuenta Sumatorio Totales. Cuenta no computable (utilizar cuenta base incluyda en el sumatorio)</v>
          </cell>
        </row>
        <row r="151">
          <cell r="B151">
            <v>104020303</v>
          </cell>
          <cell r="C151" t="str">
            <v>OTROS SECT.RES.ADQUISICION TEMPORAL DE ACTIVOS INV.CREDITICIAS</v>
          </cell>
          <cell r="D151" t="str">
            <v>Cuenta base para Imputación saldo</v>
          </cell>
          <cell r="E151" t="str">
            <v>Anejo_III_1_0074</v>
          </cell>
          <cell r="F151" t="str">
            <v>C1_1_0208</v>
          </cell>
        </row>
        <row r="152">
          <cell r="B152">
            <v>1040204</v>
          </cell>
          <cell r="C152" t="str">
            <v>OTROS SECTORES RESIDENTES.ACTIVOS FINANCIEROS HIBRIDOS</v>
          </cell>
          <cell r="D152" t="str">
            <v>Cuenta Sumatorio Totales. Cuenta no computable (utilizar cuenta base incluyda en el sumatorio)</v>
          </cell>
        </row>
        <row r="153">
          <cell r="B153">
            <v>104020401</v>
          </cell>
          <cell r="C153" t="str">
            <v>OTROS SECTORES RESIDENTES.ACT FIN HIBRIDOS.CON CAPITAL GARANTIZADO</v>
          </cell>
          <cell r="D153" t="str">
            <v>Cuenta Sumatorio Totales. Cuenta no computable (utilizar cuenta base incluyda en el sumatorio)</v>
          </cell>
        </row>
        <row r="154">
          <cell r="B154">
            <v>10402040103</v>
          </cell>
          <cell r="C154" t="str">
            <v>OTROS SECTORES RESIDENTES.ACT FIN HIBRIDOS.CON CAPITAL GARANTIZADO.INV CREDITICI</v>
          </cell>
          <cell r="D154" t="str">
            <v>Cuenta base para Imputación saldo</v>
          </cell>
          <cell r="E154" t="str">
            <v>Anejo_III_1_0074</v>
          </cell>
          <cell r="F154" t="str">
            <v>C1_1_0210</v>
          </cell>
        </row>
        <row r="155">
          <cell r="B155">
            <v>104020402</v>
          </cell>
          <cell r="C155" t="str">
            <v>OTROS SECTORES RESIDENTES.ACT FIN HIBRIDOS.CON DERIVADO DE CREDITO IMPLICITO</v>
          </cell>
          <cell r="D155" t="str">
            <v>Cuenta Sumatorio Totales. Cuenta no computable (utilizar cuenta base incluyda en el sumatorio)</v>
          </cell>
        </row>
        <row r="156">
          <cell r="B156">
            <v>10402040203</v>
          </cell>
          <cell r="C156" t="str">
            <v>OTROS SECTORES RESIDENTES.ACT FIN HIBRIDOS.DERIVADO CDTO IMPLICITO.INVER CREDITI</v>
          </cell>
          <cell r="D156" t="str">
            <v>Cuenta base para Imputación saldo</v>
          </cell>
          <cell r="E156" t="str">
            <v>Anejo_III_1_0074</v>
          </cell>
          <cell r="F156" t="str">
            <v>C1_1_0211</v>
          </cell>
        </row>
        <row r="157">
          <cell r="B157">
            <v>104020403</v>
          </cell>
          <cell r="C157" t="str">
            <v>OTROS SECTORES RESIDENTES.ACT FIN HIBRIDOS.RESTO</v>
          </cell>
          <cell r="D157" t="str">
            <v>Cuenta Sumatorio Totales. Cuenta no computable (utilizar cuenta base incluyda en el sumatorio)</v>
          </cell>
        </row>
        <row r="158">
          <cell r="B158">
            <v>10402040303</v>
          </cell>
          <cell r="C158" t="str">
            <v>OTROS SECTORES RESIDENTES.ACT FIN HIBRIDOS.RESTO.INVERSIONES CREDITICIAS</v>
          </cell>
          <cell r="D158" t="str">
            <v>Cuenta base para Imputación saldo</v>
          </cell>
          <cell r="E158" t="str">
            <v>Anejo_III_1_0074</v>
          </cell>
          <cell r="F158" t="str">
            <v>C1_1_0212</v>
          </cell>
        </row>
        <row r="159">
          <cell r="B159">
            <v>1040205</v>
          </cell>
          <cell r="C159" t="str">
            <v>OTROS SECTORES RESIDENTES.OTROS DEUDORES A PLAZO</v>
          </cell>
          <cell r="D159" t="str">
            <v>Cuenta Sumatorio Totales. Cuenta no computable (utilizar cuenta base incluyda en el sumatorio)</v>
          </cell>
        </row>
        <row r="160">
          <cell r="B160">
            <v>104020501</v>
          </cell>
          <cell r="C160" t="str">
            <v>OTROS SECTORES RESIDENTES.OTROS DEUDORES A PLAZO CREDITOS SUBORDINADOS</v>
          </cell>
          <cell r="D160" t="str">
            <v>Cuenta Sumatorio Totales. Cuenta no computable (utilizar cuenta base incluyda en el sumatorio)</v>
          </cell>
        </row>
        <row r="161">
          <cell r="B161">
            <v>10402050103</v>
          </cell>
          <cell r="C161" t="str">
            <v>OTROS SECT.RES.OTROS DEUDORES PLAZO CREDITOS SUBORDINADOS INV.CREDITICIAS</v>
          </cell>
          <cell r="D161" t="str">
            <v>Cuenta base para Imputación saldo</v>
          </cell>
          <cell r="E161" t="str">
            <v>Anejo_III_1_0074</v>
          </cell>
          <cell r="F161" t="str">
            <v>C1_1_0214</v>
          </cell>
        </row>
        <row r="162">
          <cell r="B162">
            <v>104020502</v>
          </cell>
          <cell r="C162" t="str">
            <v>OTROS SECTORES RESIDENTES.OTROS DEUDORES A PLAZO FINANCIACION DE PROYECTOS</v>
          </cell>
          <cell r="D162" t="str">
            <v>Cuenta Sumatorio Totales. Cuenta no computable (utilizar cuenta base incluyda en el sumatorio)</v>
          </cell>
        </row>
        <row r="163">
          <cell r="B163">
            <v>10402050203</v>
          </cell>
          <cell r="C163" t="str">
            <v>OTROS SECT.RES.OTROS DEUDORES PLAZO FINANC.PROYECTOS INV.CREDITICIAS</v>
          </cell>
          <cell r="D163" t="str">
            <v>Cuenta base para Imputación saldo</v>
          </cell>
          <cell r="E163" t="str">
            <v>Anejo_III_1_0074</v>
          </cell>
          <cell r="F163" t="str">
            <v>C1_1_0215</v>
          </cell>
        </row>
        <row r="164">
          <cell r="B164">
            <v>104020503</v>
          </cell>
          <cell r="C164" t="str">
            <v>OTROS SECTORES RESIDENTES.OTROS DEUDORES A PLAZO EFECTOS FINANCIEROS</v>
          </cell>
          <cell r="D164" t="str">
            <v>Cuenta Sumatorio Totales. Cuenta no computable (utilizar cuenta base incluyda en el sumatorio)</v>
          </cell>
        </row>
        <row r="165">
          <cell r="B165">
            <v>10402050303</v>
          </cell>
          <cell r="C165" t="str">
            <v>OTROS SECT.RES.OTROS DEUDORES PLAZO EFECTOS FINANCIEROS INV.CREDITICIAS</v>
          </cell>
          <cell r="D165" t="str">
            <v>Cuenta base para Imputación saldo</v>
          </cell>
          <cell r="E165" t="str">
            <v>Anejo_III_1_0074</v>
          </cell>
          <cell r="F165" t="str">
            <v>C1_1_0216</v>
          </cell>
        </row>
        <row r="166">
          <cell r="B166">
            <v>104020504</v>
          </cell>
          <cell r="C166" t="str">
            <v>OTROS SECTORES RESIDENTES.OTROS DEUDORES A PLAZO PRESTAMOS PERSONALES</v>
          </cell>
          <cell r="D166" t="str">
            <v>Cuenta Sumatorio Totales. Cuenta no computable (utilizar cuenta base incluyda en el sumatorio)</v>
          </cell>
        </row>
        <row r="167">
          <cell r="B167">
            <v>10402050403</v>
          </cell>
          <cell r="C167" t="str">
            <v>OTROS SECT.RES.OTROS DEUDORES PLAZO PRESTAMOS PERSONALES INV.CREDITICIAS</v>
          </cell>
          <cell r="D167" t="str">
            <v>Cuenta base para Imputación saldo</v>
          </cell>
          <cell r="E167" t="str">
            <v>Anejo_III_1_0074</v>
          </cell>
          <cell r="F167" t="str">
            <v>C1_1_0216</v>
          </cell>
        </row>
        <row r="168">
          <cell r="B168">
            <v>104020505</v>
          </cell>
          <cell r="C168" t="str">
            <v>OTROS SECTORES RESIDENTES.OTROS DEUDORES A PLAZO CUENTAS DE CREDITO</v>
          </cell>
          <cell r="D168" t="str">
            <v>Cuenta Sumatorio Totales. Cuenta no computable (utilizar cuenta base incluyda en el sumatorio)</v>
          </cell>
        </row>
        <row r="169">
          <cell r="B169">
            <v>10402050503</v>
          </cell>
          <cell r="C169" t="str">
            <v>OTROS SECT.RES.OTROS DEUDORES PLAZO CUENTAS DE CREDITO INV.CREDITICIAS</v>
          </cell>
          <cell r="D169" t="str">
            <v>Cuenta base para Imputación saldo</v>
          </cell>
          <cell r="E169" t="str">
            <v>Anejo_III_1_0074</v>
          </cell>
          <cell r="F169" t="str">
            <v>C1_1_0216</v>
          </cell>
        </row>
        <row r="170">
          <cell r="B170">
            <v>104020506</v>
          </cell>
          <cell r="C170" t="str">
            <v>OTROS SECTORES RESIDENTES.OTROS DEUDORES A PLAZO RESTO</v>
          </cell>
          <cell r="D170" t="str">
            <v>Cuenta Sumatorio Totales. Cuenta no computable (utilizar cuenta base incluyda en el sumatorio)</v>
          </cell>
        </row>
        <row r="171">
          <cell r="B171">
            <v>10402050603</v>
          </cell>
          <cell r="C171" t="str">
            <v>OTROS SECT.RES.OTROS DEUDORES PLAZO RESTO INV.CREDITICIAS</v>
          </cell>
          <cell r="D171" t="str">
            <v>Cuenta base para Imputación saldo</v>
          </cell>
          <cell r="E171" t="str">
            <v>Anejo_III_1_0074</v>
          </cell>
          <cell r="F171" t="str">
            <v>C1_1_0216</v>
          </cell>
        </row>
        <row r="172">
          <cell r="B172">
            <v>1040206</v>
          </cell>
          <cell r="C172" t="str">
            <v>OTROS SECTORES RESIDENTES.ARRENDAMIENTOS FINANCIEROS</v>
          </cell>
          <cell r="D172" t="str">
            <v>Cuenta Sumatorio Totales. Cuenta no computable (utilizar cuenta base incluyda en el sumatorio)</v>
          </cell>
        </row>
        <row r="173">
          <cell r="B173">
            <v>104020601</v>
          </cell>
          <cell r="C173" t="str">
            <v>OTROS SECT.RES.ARRENDAMIENTOS FINANCIEROS CUOTAS A PAGAR POR EL ARRENDATARIO</v>
          </cell>
          <cell r="D173" t="str">
            <v>Cuenta Sumatorio Totales. Cuenta no computable (utilizar cuenta base incluyda en el sumatorio)</v>
          </cell>
        </row>
        <row r="174">
          <cell r="B174">
            <v>10402060103</v>
          </cell>
          <cell r="C174" t="str">
            <v>OTROS SECT.RES.ARREND.FINANC.CUOTAS A PAGAR POR EL ARRENDATARIO INV.CREDITICIAS</v>
          </cell>
          <cell r="D174" t="str">
            <v>Cuenta base para Imputación saldo</v>
          </cell>
          <cell r="E174" t="str">
            <v>Anejo_III_1_0074</v>
          </cell>
          <cell r="F174" t="str">
            <v>C1_1_0218</v>
          </cell>
        </row>
        <row r="175">
          <cell r="B175">
            <v>104020602</v>
          </cell>
          <cell r="C175" t="str">
            <v>OTROS SECT.RES.ARRENDAMIENTOS FINANCIEROS INPORTE COMPROMETIDO POR TERCEROS</v>
          </cell>
          <cell r="D175" t="str">
            <v>Cuenta Sumatorio Totales. Cuenta no computable (utilizar cuenta base incluyda en el sumatorio)</v>
          </cell>
        </row>
        <row r="176">
          <cell r="B176">
            <v>10402060203</v>
          </cell>
          <cell r="C176" t="str">
            <v>OTROS SECT.RES.ARREND.FINANC.INPORTE COMPROMETIDO POR TERCEROS INV.CREDITICIAS</v>
          </cell>
          <cell r="D176" t="str">
            <v>Cuenta base para Imputación saldo</v>
          </cell>
          <cell r="E176" t="str">
            <v>Anejo_III_1_0074</v>
          </cell>
          <cell r="F176" t="str">
            <v>C1_1_0218</v>
          </cell>
        </row>
        <row r="177">
          <cell r="B177">
            <v>104020603</v>
          </cell>
          <cell r="C177" t="str">
            <v>OTROS SECT RES.ARRENDAMIENTOS FINANCIEROS VALORES RESIDUALES NO GARANTIZADOS</v>
          </cell>
          <cell r="D177" t="str">
            <v>Cuenta Sumatorio Totales. Cuenta no computable (utilizar cuenta base incluyda en el sumatorio)</v>
          </cell>
        </row>
        <row r="178">
          <cell r="B178">
            <v>10402060303</v>
          </cell>
          <cell r="C178" t="str">
            <v>OTROS SECT.RES.ARREND.FINANC.VALORES RESIDUALES NO GARANTIZADOS INV.CREDITICIAS</v>
          </cell>
          <cell r="D178" t="str">
            <v>Cuenta base para Imputación saldo</v>
          </cell>
          <cell r="E178" t="str">
            <v>Anejo_III_1_0074</v>
          </cell>
          <cell r="F178" t="str">
            <v>C1_1_0218</v>
          </cell>
        </row>
        <row r="179">
          <cell r="B179">
            <v>1040207</v>
          </cell>
          <cell r="C179" t="str">
            <v>OTROS SECTORES RESIDENTES.DEUDORES VISTA Y VARIOS</v>
          </cell>
          <cell r="D179" t="str">
            <v>Cuenta Sumatorio Totales. Cuenta no computable (utilizar cuenta base incluyda en el sumatorio)</v>
          </cell>
        </row>
        <row r="180">
          <cell r="B180">
            <v>104020701</v>
          </cell>
          <cell r="C180" t="str">
            <v>OTROS SECT.RES.DEUDORES VISTA Y VARIOS .DESCUBIERTO CTAS.CTES.Y EXC.CTAS.CDTO.</v>
          </cell>
          <cell r="D180" t="str">
            <v>Cuenta Sumatorio Totales. Cuenta no computable (utilizar cuenta base incluyda en el sumatorio)</v>
          </cell>
        </row>
        <row r="181">
          <cell r="B181">
            <v>10402070103</v>
          </cell>
          <cell r="C181" t="str">
            <v>OTROS SECT.RES.DEUD.VISTA VAR .DESCBTO.CTAS.CTES.Y EXC.CTAS.CDTO.INV.CREDITICIAS</v>
          </cell>
          <cell r="D181" t="str">
            <v>Cuenta base para Imputación saldo</v>
          </cell>
          <cell r="E181" t="str">
            <v>Anejo_III_1_0074</v>
          </cell>
          <cell r="F181" t="str">
            <v>C1_1_0221</v>
          </cell>
        </row>
        <row r="182">
          <cell r="B182">
            <v>104020702</v>
          </cell>
          <cell r="C182" t="str">
            <v>OTROS SECT.RES.DEUD.VISTA Y VARIOS DEUDORES POR TARJETAS DE CREDITO</v>
          </cell>
          <cell r="D182" t="str">
            <v>Cuenta Sumatorio Totales. Cuenta no computable (utilizar cuenta base incluyda en el sumatorio)</v>
          </cell>
        </row>
        <row r="183">
          <cell r="B183">
            <v>10402070203</v>
          </cell>
          <cell r="C183" t="str">
            <v>OTROS SECT.RES.DEUD.VISTA Y VARIOS DEUDORES TARJETAS CREDITO INV.CREDITICIAS</v>
          </cell>
          <cell r="D183" t="str">
            <v>Cuenta base para Imputación saldo</v>
          </cell>
          <cell r="E183" t="str">
            <v>Anejo_III_1_0074</v>
          </cell>
          <cell r="F183" t="str">
            <v>C1_1_0222</v>
          </cell>
        </row>
        <row r="184">
          <cell r="B184">
            <v>104020703</v>
          </cell>
          <cell r="C184" t="str">
            <v>OTROS SECT.RES.DEUDORES VISTA Y VARIOS IMPORTES VENCIDOS PENDIENTES DE COBRO</v>
          </cell>
          <cell r="D184" t="str">
            <v>Cuenta Sumatorio Totales. Cuenta no computable (utilizar cuenta base incluyda en el sumatorio)</v>
          </cell>
        </row>
        <row r="185">
          <cell r="B185">
            <v>10402070303</v>
          </cell>
          <cell r="C185" t="str">
            <v>OTROS SECT.RES.DEUD.VISTA Y VARIOS IMPORTES VENC.PEND.DE COBRO INV.CREDITICIAS</v>
          </cell>
          <cell r="D185" t="str">
            <v>Cuenta base para Imputación saldo</v>
          </cell>
          <cell r="E185" t="str">
            <v>Anejo_III_1_0074</v>
          </cell>
          <cell r="F185" t="str">
            <v>C1_1_0223</v>
          </cell>
        </row>
        <row r="186">
          <cell r="B186">
            <v>104020704</v>
          </cell>
          <cell r="C186" t="str">
            <v>OTROS SECT.RES.DEUDORES VISTA Y VARIOS ANTIC.TRANS.Y DEMAS DEUDORES PERSONALES</v>
          </cell>
          <cell r="D186" t="str">
            <v>Cuenta Sumatorio Totales. Cuenta no computable (utilizar cuenta base incluyda en el sumatorio)</v>
          </cell>
        </row>
        <row r="187">
          <cell r="B187">
            <v>10402070403</v>
          </cell>
          <cell r="C187" t="str">
            <v>OTROS SECT.RES.DEUD.VISTA VARIOS ANTIC.TRANS.Y DEMAS DEUD.PERS INV.CREDITICIAS</v>
          </cell>
          <cell r="D187" t="str">
            <v>Cuenta base para Imputación saldo</v>
          </cell>
          <cell r="E187" t="str">
            <v>Anejo_III_1_0074</v>
          </cell>
          <cell r="F187" t="str">
            <v>C1_1_0224</v>
          </cell>
        </row>
        <row r="188">
          <cell r="B188">
            <v>104020705</v>
          </cell>
          <cell r="C188" t="str">
            <v>OTROS SECT.RES.DEUDORES VISTA Y VARIOS OTROS DEUDORES A LA VISTA Y VARIOS</v>
          </cell>
          <cell r="D188" t="str">
            <v>Cuenta Sumatorio Totales. Cuenta no computable (utilizar cuenta base incluyda en el sumatorio)</v>
          </cell>
        </row>
        <row r="189">
          <cell r="B189">
            <v>10402070503</v>
          </cell>
          <cell r="C189" t="str">
            <v>OTROS SECT.RES.DEUDORES VISTA VARIOS OTROS INV.CREDITICIAS</v>
          </cell>
          <cell r="D189" t="str">
            <v>Cuenta base para Imputación saldo</v>
          </cell>
          <cell r="E189" t="str">
            <v>Anejo_III_1_0074</v>
          </cell>
          <cell r="F189" t="str">
            <v>C1_1_0224</v>
          </cell>
        </row>
        <row r="190">
          <cell r="B190">
            <v>1040208</v>
          </cell>
          <cell r="C190" t="str">
            <v>OTROS SECTORES RESIDENTES.ACTIVOS DUDOSOS</v>
          </cell>
          <cell r="D190" t="str">
            <v>Cuenta Sumatorio Totales. Cuenta no computable (utilizar cuenta base incluyda en el sumatorio)</v>
          </cell>
        </row>
        <row r="191">
          <cell r="B191">
            <v>104020803</v>
          </cell>
          <cell r="C191" t="str">
            <v>OTROS SECTORES RESIDENTES.ACTIVOS DUDOSOS INV.CREDITICIAS</v>
          </cell>
          <cell r="D191" t="str">
            <v>Cuenta base para Imputación saldo</v>
          </cell>
          <cell r="E191" t="str">
            <v>Anejo_III_1_0074</v>
          </cell>
          <cell r="F191" t="str">
            <v>C1_1_0226</v>
          </cell>
        </row>
        <row r="192">
          <cell r="B192">
            <v>1040209</v>
          </cell>
          <cell r="C192" t="str">
            <v>OTROS SECTORES RESIDENTES.AJUSTES POR VALORACION (+/-)</v>
          </cell>
          <cell r="D192" t="str">
            <v>Cuenta Sumatorio Totales. Cuenta no computable (utilizar cuenta base incluyda en el sumatorio)</v>
          </cell>
        </row>
        <row r="193">
          <cell r="B193">
            <v>104020901</v>
          </cell>
          <cell r="C193" t="str">
            <v>OTROS SECTORES RESIDENTES CORRECCIONES DE VALOR POR DETERIORO ACTIVOS (-)</v>
          </cell>
          <cell r="D193" t="str">
            <v>Cuenta Sumatorio Totales. Cuenta no computable (utilizar cuenta base incluyda en el sumatorio)</v>
          </cell>
        </row>
        <row r="194">
          <cell r="B194">
            <v>10402090103</v>
          </cell>
          <cell r="C194" t="str">
            <v>OTROS SECTORES RESID CORRECCIONES DE VALOR DETERIORO ACTIVOS (-).INV CREDITICIAS</v>
          </cell>
          <cell r="D194" t="str">
            <v>Cuenta Sumatorio Totales. Cuenta no computable (utilizar cuenta base incluyda en el sumatorio)</v>
          </cell>
        </row>
        <row r="195">
          <cell r="B195">
            <v>1040209010301</v>
          </cell>
          <cell r="C195" t="str">
            <v>OTROS SECTORES RESID CORRECCIONES DE VALOR DETERIORO ACTIVOS (-).INV CREDITICIAS. COBERTURA ESPECIFICA</v>
          </cell>
          <cell r="D195" t="str">
            <v>Cuenta base para Imputación saldo</v>
          </cell>
          <cell r="E195" t="str">
            <v>Anejo_III_1_0074</v>
          </cell>
          <cell r="F195" t="str">
            <v>C1_1_0229</v>
          </cell>
        </row>
        <row r="196">
          <cell r="B196">
            <v>1040209010302</v>
          </cell>
          <cell r="C196" t="str">
            <v>OTROS SECTORES RESID CORRECCIONES DE VALOR DETERIORO ACTIVOS (-).INV CREDITICAS.COBERTURA GENERICA</v>
          </cell>
          <cell r="D196" t="str">
            <v>Cuenta base para Imputación saldo</v>
          </cell>
          <cell r="E196" t="str">
            <v>Anejo_III_1_0074</v>
          </cell>
          <cell r="F196" t="str">
            <v>C1_1_0229</v>
          </cell>
        </row>
        <row r="197">
          <cell r="B197">
            <v>1040209010303</v>
          </cell>
          <cell r="C197" t="str">
            <v>OTROS SECOTRES RESID CORRECCIONES DE VALOR DETERIORO DE ACTIVOS (-).INV CREDITICIAS. COBERTURA RIESGO PAIS</v>
          </cell>
          <cell r="D197" t="str">
            <v>Cuenta base para Imputación saldo</v>
          </cell>
          <cell r="E197" t="str">
            <v>Anejo_III_1_0074</v>
          </cell>
          <cell r="F197" t="str">
            <v>C1_1_0229</v>
          </cell>
        </row>
        <row r="198">
          <cell r="B198">
            <v>1040209010304</v>
          </cell>
          <cell r="C198" t="str">
            <v>OTROS SECOTRES RESID CORRECCIONES DE VALOR DETERIORO DE ACTIVOS (-).INV CREDITICIAS. COBERTURA RIESGO SUB.</v>
          </cell>
          <cell r="D198" t="str">
            <v>Cuenta base para Imputación saldo</v>
          </cell>
          <cell r="E198" t="str">
            <v>Anejo_III_1_0074</v>
          </cell>
          <cell r="F198" t="str">
            <v>C1_1_0229</v>
          </cell>
        </row>
        <row r="199">
          <cell r="B199">
            <v>104020902</v>
          </cell>
          <cell r="C199" t="str">
            <v>OTROS SECTORES RESIDENTES INTERESES DEVENGADOS</v>
          </cell>
          <cell r="D199" t="str">
            <v>Cuenta Sumatorio Totales. Cuenta no computable (utilizar cuenta base incluyda en el sumatorio)</v>
          </cell>
        </row>
        <row r="200">
          <cell r="B200">
            <v>10402090203</v>
          </cell>
          <cell r="C200" t="str">
            <v>INTERESES DEVENGADOS OTROS SECTORES RESIDENTES INV.CREDITICIAS</v>
          </cell>
          <cell r="D200" t="str">
            <v>Cuenta base para Imputación saldo</v>
          </cell>
          <cell r="E200" t="str">
            <v>Anejo_III_1_0074</v>
          </cell>
          <cell r="F200" t="str">
            <v>C1_1_0230</v>
          </cell>
        </row>
        <row r="201">
          <cell r="B201">
            <v>104020903</v>
          </cell>
          <cell r="C201" t="str">
            <v>OTROS SECTORES RESIDENTES OP. DE MICRO-COBERTURA (+/-)</v>
          </cell>
          <cell r="D201" t="str">
            <v>Cuenta Sumatorio Totales. Cuenta no computable (utilizar cuenta base incluyda en el sumatorio)</v>
          </cell>
        </row>
        <row r="202">
          <cell r="B202">
            <v>10402090303</v>
          </cell>
          <cell r="C202" t="str">
            <v>OP. DE MICRO-COBERTURA (+/-) OTROS SECTORES RESIDENTE INV.CREDITICIAS</v>
          </cell>
          <cell r="D202" t="str">
            <v>Cuenta base para Imputación saldo</v>
          </cell>
          <cell r="E202" t="str">
            <v>Anejo_III_1_0074</v>
          </cell>
          <cell r="F202" t="str">
            <v>C1_1_0231</v>
          </cell>
        </row>
        <row r="203">
          <cell r="B203">
            <v>104020904</v>
          </cell>
          <cell r="C203" t="str">
            <v>OTROS SECTORES RESIDENTES ACTIVOS A VALOR RAZONABLE (+/-)</v>
          </cell>
          <cell r="D203" t="str">
            <v>Cuenta Sumatorio Totales. Cuenta no computable (utilizar cuenta base incluyda en el sumatorio)</v>
          </cell>
        </row>
        <row r="204">
          <cell r="B204">
            <v>10402090403</v>
          </cell>
          <cell r="C204" t="str">
            <v>AC. A VALOR RAZONABLE (+/-) OTROS SECTORES RESIDENTES INV.CREDITICIAS</v>
          </cell>
          <cell r="D204" t="str">
            <v>Cuenta base para Imputación saldo</v>
          </cell>
          <cell r="E204" t="str">
            <v>Anejo_III_1_0074</v>
          </cell>
          <cell r="F204" t="str">
            <v>C1_1_0232</v>
          </cell>
        </row>
        <row r="205">
          <cell r="B205">
            <v>104020905</v>
          </cell>
          <cell r="C205" t="str">
            <v>OTROS SECTORES RESIDENTES PRIMAS/DESCUENTOS EN LA ADQUISICION (+/-)</v>
          </cell>
          <cell r="D205" t="str">
            <v>Cuenta Sumatorio Totales. Cuenta no computable (utilizar cuenta base incluyda en el sumatorio)</v>
          </cell>
        </row>
        <row r="206">
          <cell r="B206">
            <v>10402090503</v>
          </cell>
          <cell r="C206" t="str">
            <v>PR/DCTO EN LA ADQUISICION (+/-) OTROS SECTORES RESIDENTES INV.CREDITICIAS</v>
          </cell>
          <cell r="D206" t="str">
            <v>Cuenta base para Imputación saldo</v>
          </cell>
          <cell r="E206" t="str">
            <v>Anejo_III_1_0074</v>
          </cell>
          <cell r="F206" t="str">
            <v>C1_1_0232</v>
          </cell>
        </row>
        <row r="207">
          <cell r="B207">
            <v>104020907</v>
          </cell>
          <cell r="C207" t="str">
            <v>OTROS SECTORES RESIDENTES COMISIONES (-)</v>
          </cell>
          <cell r="D207" t="str">
            <v>Cuenta Sumatorio Totales. Cuenta no computable (utilizar cuenta base incluyda en el sumatorio)</v>
          </cell>
        </row>
        <row r="208">
          <cell r="B208">
            <v>10402090703</v>
          </cell>
          <cell r="C208" t="str">
            <v>COMISIONES (-) OTROS SECTORES RESIDENTES INV.CREDITICIAS</v>
          </cell>
          <cell r="D208" t="str">
            <v>Cuenta base para Imputación saldo</v>
          </cell>
          <cell r="E208" t="str">
            <v>Anejo_III_1_0074</v>
          </cell>
          <cell r="F208" t="str">
            <v>C1_1_0232</v>
          </cell>
        </row>
        <row r="209">
          <cell r="B209">
            <v>104020908</v>
          </cell>
          <cell r="C209" t="str">
            <v>OTROS SECTORES RESIDENTES COSTES DE TRANSACCION</v>
          </cell>
          <cell r="D209" t="str">
            <v>Cuenta Sumatorio Totales. Cuenta no computable (utilizar cuenta base incluyda en el sumatorio)</v>
          </cell>
        </row>
        <row r="210">
          <cell r="B210">
            <v>10402090803</v>
          </cell>
          <cell r="C210" t="str">
            <v>COSTES DE TRANSACCION OTROS SECTORES RESIDENTES INV.CREDITICIAS</v>
          </cell>
          <cell r="D210" t="str">
            <v>Cuenta base para Imputación saldo</v>
          </cell>
          <cell r="E210" t="str">
            <v>Anejo_III_1_0074</v>
          </cell>
          <cell r="F210" t="str">
            <v>C1_1_0232</v>
          </cell>
        </row>
        <row r="211">
          <cell r="B211">
            <v>104020909</v>
          </cell>
          <cell r="C211" t="str">
            <v>OTROS SECTORES RESIDENTES RESTO (+/-)</v>
          </cell>
          <cell r="D211" t="str">
            <v>Cuenta Sumatorio Totales. Cuenta no computable (utilizar cuenta base incluyda en el sumatorio)</v>
          </cell>
        </row>
        <row r="212">
          <cell r="B212">
            <v>10402090903</v>
          </cell>
          <cell r="C212" t="str">
            <v>RESTO (+/-) OTROS SECTORES RESIDENTES INV.CREDITICIAS</v>
          </cell>
          <cell r="D212" t="str">
            <v>Cuenta base para Imputación saldo</v>
          </cell>
          <cell r="E212" t="str">
            <v>Anejo_III_1_0074</v>
          </cell>
          <cell r="F212" t="str">
            <v>C1_1_0232</v>
          </cell>
        </row>
        <row r="213">
          <cell r="B213">
            <v>10403</v>
          </cell>
          <cell r="C213" t="str">
            <v>CREDITO A LA CLIENTELA.ADMINISTRACIONES PUBLICAS NO RESIDENTES</v>
          </cell>
          <cell r="D213" t="str">
            <v>Cuenta Sumatorio Totales. Cuenta no computable (utilizar cuenta base incluyda en el sumatorio)</v>
          </cell>
        </row>
        <row r="214">
          <cell r="B214">
            <v>1040301</v>
          </cell>
          <cell r="C214" t="str">
            <v>AAPP NO RESIDENTES.CREDITOS.EFECTIVO DESEMBOLSADO</v>
          </cell>
          <cell r="D214" t="str">
            <v>Cuenta Sumatorio Totales. Cuenta no computable (utilizar cuenta base incluyda en el sumatorio)</v>
          </cell>
        </row>
        <row r="215">
          <cell r="B215">
            <v>104030101</v>
          </cell>
          <cell r="C215" t="str">
            <v>AAPP NO RESIDENTES. CREDITOS. EFECTIVO DESEMBOLSADO. ADQUISICIÓN TEMPORAL DE ACTIVOS</v>
          </cell>
          <cell r="D215" t="str">
            <v>Cuenta Sumatorio Totales. Cuenta no computable (utilizar cuenta base incluyda en el sumatorio)</v>
          </cell>
        </row>
        <row r="216">
          <cell r="B216">
            <v>10403010103</v>
          </cell>
          <cell r="C216" t="str">
            <v>AAPP NO RESIDENTES.CREDITOS.EFECTIVO DESEMBOLSADO INV.CREDITICIAS</v>
          </cell>
          <cell r="D216" t="str">
            <v>Cuenta base para Imputación saldo</v>
          </cell>
          <cell r="E216" t="str">
            <v>Anejo_III_1_0074</v>
          </cell>
          <cell r="F216" t="str">
            <v>C1_1_0196</v>
          </cell>
        </row>
        <row r="217">
          <cell r="B217">
            <v>104030102</v>
          </cell>
          <cell r="C217" t="str">
            <v>AAPP NO RESIDENTES. CREDITOS. EFECTIVO DESEMBOLSADO. RESTO</v>
          </cell>
          <cell r="D217" t="str">
            <v>Cuenta Sumatorio Totales. Cuenta no computable (utilizar cuenta base incluyda en el sumatorio)</v>
          </cell>
        </row>
        <row r="218">
          <cell r="B218">
            <v>10403010203</v>
          </cell>
          <cell r="C218" t="str">
            <v>AAPP NO RESIDENTES.CREDITOS.EFECTIVO DESEMBOLSADO INV.CREDITICIAS</v>
          </cell>
          <cell r="D218" t="str">
            <v>Cuenta base para Imputación saldo</v>
          </cell>
          <cell r="E218" t="str">
            <v>Anejo_III_1_0074</v>
          </cell>
          <cell r="F218" t="str">
            <v>C1_1_0196</v>
          </cell>
        </row>
        <row r="219">
          <cell r="B219">
            <v>1040302</v>
          </cell>
          <cell r="C219" t="str">
            <v>AAPP NO RESIDENTES ACTIVOS DUDOSOS</v>
          </cell>
          <cell r="D219" t="str">
            <v>Cuenta Sumatorio Totales. Cuenta no computable (utilizar cuenta base incluyda en el sumatorio)</v>
          </cell>
        </row>
        <row r="220">
          <cell r="B220">
            <v>104030203</v>
          </cell>
          <cell r="C220" t="str">
            <v>AAPP NO RESIDENTES ACTIVOS DUDOSOS INV.CREDITICIAS</v>
          </cell>
          <cell r="D220" t="str">
            <v>Cuenta base para Imputación saldo</v>
          </cell>
          <cell r="E220" t="str">
            <v>Anejo_III_1_0074</v>
          </cell>
          <cell r="F220" t="str">
            <v>C1_1_0197</v>
          </cell>
        </row>
        <row r="221">
          <cell r="B221">
            <v>1040303</v>
          </cell>
          <cell r="C221" t="str">
            <v>ADMINISTACIONES PUBLICAS NO RESIDENTES AJUSTES POR VALORACION (+/-)</v>
          </cell>
          <cell r="D221" t="str">
            <v>Cuenta Sumatorio Totales. Cuenta no computable (utilizar cuenta base incluyda en el sumatorio)</v>
          </cell>
        </row>
        <row r="222">
          <cell r="B222">
            <v>104030301</v>
          </cell>
          <cell r="C222" t="str">
            <v>CORRECC.VALOR DETERIORO ACTIV(-)</v>
          </cell>
          <cell r="D222" t="str">
            <v>Cuenta Sumatorio Totales. Cuenta no computable (utilizar cuenta base incluyda en el sumatorio)</v>
          </cell>
        </row>
        <row r="223">
          <cell r="B223">
            <v>10403030101</v>
          </cell>
          <cell r="C223" t="str">
            <v>CORRECC.VALOR DETERIORO ACTIV(-).INV CREDITICIAS</v>
          </cell>
          <cell r="D223" t="str">
            <v>Cuenta Sumatorio Totales. Cuenta no computable (utilizar cuenta base incluyda en el sumatorio)</v>
          </cell>
        </row>
        <row r="224">
          <cell r="B224">
            <v>1040303010101</v>
          </cell>
          <cell r="C224" t="str">
            <v>CORREC. VALOR DETERIORO ACTIV(-).INV CREDITICIAS. COBERTURA ESPECIFICA</v>
          </cell>
          <cell r="D224" t="str">
            <v>Cuenta base para Imputación saldo</v>
          </cell>
          <cell r="E224" t="str">
            <v>Anejo_III_1_0074</v>
          </cell>
          <cell r="F224" t="str">
            <v>C1_1_0200</v>
          </cell>
        </row>
        <row r="225">
          <cell r="B225">
            <v>1040303010102</v>
          </cell>
          <cell r="C225" t="str">
            <v>CORREC. VALOR DETERIORO ACTIV(-).INV CREDITICIAS. COBERTURA GENERICA</v>
          </cell>
          <cell r="D225" t="str">
            <v>Cuenta base para Imputación saldo</v>
          </cell>
          <cell r="E225" t="str">
            <v>Anejo_III_1_0074</v>
          </cell>
          <cell r="F225" t="str">
            <v>C1_1_0200</v>
          </cell>
        </row>
        <row r="226">
          <cell r="B226">
            <v>1040303010103</v>
          </cell>
          <cell r="C226" t="str">
            <v>CORREC. VALOR DETERIORO ACTIV(-).INV CREDITICIAS. COBERTURA RIESGO PAIS</v>
          </cell>
          <cell r="D226" t="str">
            <v>Cuenta base para Imputación saldo</v>
          </cell>
          <cell r="E226" t="str">
            <v>Anejo_III_1_0074</v>
          </cell>
          <cell r="F226" t="str">
            <v>C1_1_0200</v>
          </cell>
        </row>
        <row r="227">
          <cell r="B227">
            <v>1040303010104</v>
          </cell>
          <cell r="C227" t="str">
            <v>CORREC. VALOR DETERIORO ACTIV(-).INV CREDITICIAS. COBERTURA RIESGO SUB.</v>
          </cell>
          <cell r="D227" t="str">
            <v>Cuenta base para Imputación saldo</v>
          </cell>
          <cell r="E227" t="str">
            <v>Anejo_III_1_0074</v>
          </cell>
          <cell r="F227" t="str">
            <v>C1_1_0200</v>
          </cell>
        </row>
        <row r="228">
          <cell r="B228">
            <v>104030302</v>
          </cell>
          <cell r="C228" t="str">
            <v>ADMINISTACIONES PUBLICAS NO RESIDENTES INTERESES DEVENGADOS</v>
          </cell>
          <cell r="D228" t="str">
            <v>Cuenta Sumatorio Totales. Cuenta no computable (utilizar cuenta base incluyda en el sumatorio)</v>
          </cell>
        </row>
        <row r="229">
          <cell r="B229">
            <v>10403030203</v>
          </cell>
          <cell r="C229" t="str">
            <v>INTERESES DEVENGADOS AAPP NRE INV.CREDITICIAS</v>
          </cell>
          <cell r="D229" t="str">
            <v>Cuenta base para Imputación saldo</v>
          </cell>
          <cell r="E229" t="str">
            <v>Anejo_III_1_0074</v>
          </cell>
          <cell r="F229" t="str">
            <v>C1_1_0201</v>
          </cell>
        </row>
        <row r="230">
          <cell r="B230">
            <v>104030303</v>
          </cell>
          <cell r="C230" t="str">
            <v>ADMINISTACIONES PUBLICAS NO RESIDENTES OP. DE MICRO-COBERTURA (+/-)</v>
          </cell>
          <cell r="D230" t="str">
            <v>Cuenta Sumatorio Totales. Cuenta no computable (utilizar cuenta base incluyda en el sumatorio)</v>
          </cell>
        </row>
        <row r="231">
          <cell r="B231">
            <v>10403030303</v>
          </cell>
          <cell r="C231" t="str">
            <v>OP. DE MICRO-COBERTURA (+/-) AAPP NRE INV.CREDITICIAS</v>
          </cell>
          <cell r="D231" t="str">
            <v>Cuenta base para Imputación saldo</v>
          </cell>
          <cell r="E231" t="str">
            <v>Anejo_III_1_0074</v>
          </cell>
          <cell r="F231" t="str">
            <v>C1_1_0202</v>
          </cell>
        </row>
        <row r="232">
          <cell r="B232">
            <v>104030304</v>
          </cell>
          <cell r="C232" t="str">
            <v>ADMINISTACIONES PUBLICAS NO RESIDENTES ACTIVOS A VALOR RAZONABLE (+/-)</v>
          </cell>
          <cell r="D232" t="str">
            <v>Cuenta Sumatorio Totales. Cuenta no computable (utilizar cuenta base incluyda en el sumatorio)</v>
          </cell>
        </row>
        <row r="233">
          <cell r="B233">
            <v>10403030403</v>
          </cell>
          <cell r="C233" t="str">
            <v>ACTIVOS A VALOR RAZONABLE (+/-) AAPP NRE INV.CREDITICIAS</v>
          </cell>
          <cell r="D233" t="str">
            <v>Cuenta base para Imputación saldo</v>
          </cell>
          <cell r="E233" t="str">
            <v>Anejo_III_1_0074</v>
          </cell>
          <cell r="F233" t="str">
            <v>C1_1_0203</v>
          </cell>
        </row>
        <row r="234">
          <cell r="B234">
            <v>104030305</v>
          </cell>
          <cell r="C234" t="str">
            <v>ADMINISTACIONES PUBLICAS NO RESIDENTES PR/DCTO EN LA ADQUISICION (+/-)</v>
          </cell>
          <cell r="D234" t="str">
            <v>Cuenta Sumatorio Totales. Cuenta no computable (utilizar cuenta base incluyda en el sumatorio)</v>
          </cell>
        </row>
        <row r="235">
          <cell r="B235">
            <v>10403030503</v>
          </cell>
          <cell r="C235" t="str">
            <v>PR/DCTO EN LA ADQUISICION (+/-) AAPP NRE INV.CREDITICIAS</v>
          </cell>
          <cell r="D235" t="str">
            <v>Cuenta base para Imputación saldo</v>
          </cell>
          <cell r="E235" t="str">
            <v>Anejo_III_1_0074</v>
          </cell>
          <cell r="F235" t="str">
            <v>C1_1_0203</v>
          </cell>
        </row>
        <row r="236">
          <cell r="B236">
            <v>104030307</v>
          </cell>
          <cell r="C236" t="str">
            <v>ADMINISTACIONES PUBLICAS NO RESIDENTES COMISIONES (-)</v>
          </cell>
          <cell r="D236" t="str">
            <v>Cuenta Sumatorio Totales. Cuenta no computable (utilizar cuenta base incluyda en el sumatorio)</v>
          </cell>
        </row>
        <row r="237">
          <cell r="B237">
            <v>10403030703</v>
          </cell>
          <cell r="C237" t="str">
            <v>COMISIONES (-) AAPP NRE INV.CREDITICIAS</v>
          </cell>
          <cell r="D237" t="str">
            <v>Cuenta base para Imputación saldo</v>
          </cell>
          <cell r="E237" t="str">
            <v>Anejo_III_1_0074</v>
          </cell>
          <cell r="F237" t="str">
            <v>C1_1_0203</v>
          </cell>
        </row>
        <row r="238">
          <cell r="B238">
            <v>104030308</v>
          </cell>
          <cell r="C238" t="str">
            <v>ADMINISTACIONES PUBLICAS NO RESIDENTES COSTES DE TRANSACCION (-)</v>
          </cell>
          <cell r="D238" t="str">
            <v>Cuenta Sumatorio Totales. Cuenta no computable (utilizar cuenta base incluyda en el sumatorio)</v>
          </cell>
        </row>
        <row r="239">
          <cell r="B239">
            <v>10403030803</v>
          </cell>
          <cell r="C239" t="str">
            <v>COSTES DE TRANSACCION (-) AAPP NRE INV.CREDITICIAS</v>
          </cell>
          <cell r="D239" t="str">
            <v>Cuenta base para Imputación saldo</v>
          </cell>
          <cell r="E239" t="str">
            <v>Anejo_III_1_0074</v>
          </cell>
          <cell r="F239" t="str">
            <v>C1_1_0203</v>
          </cell>
        </row>
        <row r="240">
          <cell r="B240">
            <v>10404</v>
          </cell>
          <cell r="C240" t="str">
            <v>CREDITO A LA CLIENTELA OTROS SECTORES NO RESIDENTES</v>
          </cell>
          <cell r="D240" t="str">
            <v>Cuenta Sumatorio Totales. Cuenta no computable (utilizar cuenta base incluyda en el sumatorio)</v>
          </cell>
        </row>
        <row r="241">
          <cell r="B241">
            <v>1040401</v>
          </cell>
          <cell r="C241" t="str">
            <v>OTROS SECTORES NO RESIDENTES CREDITO COMERCIAL</v>
          </cell>
          <cell r="D241" t="str">
            <v>Cuenta Sumatorio Totales. Cuenta no computable (utilizar cuenta base incluyda en el sumatorio)</v>
          </cell>
        </row>
        <row r="242">
          <cell r="B242">
            <v>104040103</v>
          </cell>
          <cell r="C242" t="str">
            <v>CREDITO COMERCIAL NRE RESTO INV.CREDITICIAS</v>
          </cell>
          <cell r="D242" t="str">
            <v>Cuenta base para Imputación saldo</v>
          </cell>
          <cell r="E242" t="str">
            <v>Anejo_III_1_0074</v>
          </cell>
          <cell r="F242" t="str">
            <v>C1_1_0206</v>
          </cell>
        </row>
        <row r="243">
          <cell r="B243">
            <v>1040402</v>
          </cell>
          <cell r="C243" t="str">
            <v>OTROS SECTORES NO RESIDENTES DEUDORES GARANTIA REAL</v>
          </cell>
          <cell r="D243" t="str">
            <v>Cuenta Sumatorio Totales. Cuenta no computable (utilizar cuenta base incluyda en el sumatorio)</v>
          </cell>
        </row>
        <row r="244">
          <cell r="B244">
            <v>104040201</v>
          </cell>
          <cell r="C244" t="str">
            <v>OTROS SECTORES NRE DEUDORES GARANTIA REAL.GARANT HIPOTECARIA</v>
          </cell>
          <cell r="D244" t="str">
            <v>Cuenta Sumatorio Totales. Cuenta no computable (utilizar cuenta base incluyda en el sumatorio)</v>
          </cell>
        </row>
        <row r="245">
          <cell r="B245">
            <v>10404020103</v>
          </cell>
          <cell r="C245" t="str">
            <v>OTROS SECTORES NRE DEUDORES GARANTIA REAL. GARANT. HIPOT.INV.CDTICIAS.</v>
          </cell>
          <cell r="D245" t="str">
            <v>Cuenta base para Imputación saldo</v>
          </cell>
          <cell r="E245" t="str">
            <v>Anejo_III_1_0074</v>
          </cell>
          <cell r="F245" t="str">
            <v>C1_1_0207</v>
          </cell>
        </row>
        <row r="246">
          <cell r="B246">
            <v>104040202</v>
          </cell>
          <cell r="C246" t="str">
            <v>OTROS SECTORES NRE DEUDORES GARANTIA REAL. OTRAS GARANT. REAL</v>
          </cell>
          <cell r="D246" t="str">
            <v>Cuenta Sumatorio Totales. Cuenta no computable (utilizar cuenta base incluyda en el sumatorio)</v>
          </cell>
        </row>
        <row r="247">
          <cell r="B247">
            <v>10404020203</v>
          </cell>
          <cell r="C247" t="str">
            <v>OTROS SECTORES NRE DEUD. GAR. REAL. OTRAS GARANT. REAL. INV. CDTICIAS</v>
          </cell>
          <cell r="D247" t="str">
            <v>Cuenta base para Imputación saldo</v>
          </cell>
          <cell r="E247" t="str">
            <v>Anejo_III_1_0074</v>
          </cell>
          <cell r="F247" t="str">
            <v>C1_1_0207</v>
          </cell>
        </row>
        <row r="248">
          <cell r="B248">
            <v>1040403</v>
          </cell>
          <cell r="C248" t="str">
            <v>OTROS SECTORES NO RESIDENTES ADQUISICON TEMPORAL DE ACTIVOS</v>
          </cell>
          <cell r="D248" t="str">
            <v>Cuenta Sumatorio Totales. Cuenta no computable (utilizar cuenta base incluyda en el sumatorio)</v>
          </cell>
        </row>
        <row r="249">
          <cell r="B249">
            <v>104040303</v>
          </cell>
          <cell r="C249" t="str">
            <v>CDTO.NRE.ADQUIS.TEMP.ACT NRE INV.CREDITICIAS</v>
          </cell>
          <cell r="D249" t="str">
            <v>Cuenta base para Imputación saldo</v>
          </cell>
          <cell r="E249" t="str">
            <v>Anejo_III_1_0074</v>
          </cell>
          <cell r="F249" t="str">
            <v>C1_1_0208</v>
          </cell>
        </row>
        <row r="250">
          <cell r="B250">
            <v>1040404</v>
          </cell>
          <cell r="C250" t="str">
            <v>OTROS SECTORES NO RESIDENTES ACTIVOS FINANCIEROS HIBRIDOS</v>
          </cell>
          <cell r="D250" t="str">
            <v>Cuenta Sumatorio Totales. Cuenta no computable (utilizar cuenta base incluyda en el sumatorio)</v>
          </cell>
        </row>
        <row r="251">
          <cell r="B251">
            <v>104040401</v>
          </cell>
          <cell r="C251" t="str">
            <v>OTROS SECTORES NRE ACTIVOS FINANCIEROS HIBRIDOS NRE CON CAPITAL GARANTIZADO</v>
          </cell>
          <cell r="D251" t="str">
            <v>Cuenta Sumatorio Totales. Cuenta no computable (utilizar cuenta base incluyda en el sumatorio)</v>
          </cell>
        </row>
        <row r="252">
          <cell r="B252">
            <v>10404040103</v>
          </cell>
          <cell r="C252" t="str">
            <v>ACTIVOS FINANCIEROS HIBRIDOS NRE CON CAPITAL GARANTIZADO NRE INV.CREDITICIAS</v>
          </cell>
          <cell r="D252" t="str">
            <v>Cuenta base para Imputación saldo</v>
          </cell>
          <cell r="E252" t="str">
            <v>Anejo_III_1_0074</v>
          </cell>
          <cell r="F252" t="str">
            <v>C1_1_0210</v>
          </cell>
        </row>
        <row r="253">
          <cell r="B253">
            <v>104040402</v>
          </cell>
          <cell r="C253" t="str">
            <v>ACTIVOS FINANCIEROS HIBRIDOS NRE CON DERIVADO DE CREDITO INCORPORADO</v>
          </cell>
          <cell r="D253" t="str">
            <v>Cuenta Sumatorio Totales. Cuenta no computable (utilizar cuenta base incluyda en el sumatorio)</v>
          </cell>
        </row>
        <row r="254">
          <cell r="B254">
            <v>10404040203</v>
          </cell>
          <cell r="C254" t="str">
            <v>ACTIVOS FINANCIEROS HIBRIDOS NRE DERIV CREDITO INCORPORADO INV.CREDITICIAS</v>
          </cell>
          <cell r="D254" t="str">
            <v>Cuenta base para Imputación saldo</v>
          </cell>
          <cell r="E254" t="str">
            <v>Anejo_III_1_0074</v>
          </cell>
          <cell r="F254" t="str">
            <v>C1_1_0211</v>
          </cell>
        </row>
        <row r="255">
          <cell r="B255">
            <v>104040403</v>
          </cell>
          <cell r="C255" t="str">
            <v>ACTIVOS FINANCIEROS HIBRIDOS NRE RESTO</v>
          </cell>
          <cell r="D255" t="str">
            <v>Cuenta Sumatorio Totales. Cuenta no computable (utilizar cuenta base incluyda en el sumatorio)</v>
          </cell>
        </row>
        <row r="256">
          <cell r="B256">
            <v>10404040303</v>
          </cell>
          <cell r="C256" t="str">
            <v>ACTIVOS FINANCIEROS HIBRIDOS NRE RESTO INV.CREDITICIAS</v>
          </cell>
          <cell r="D256" t="str">
            <v>Cuenta base para Imputación saldo</v>
          </cell>
          <cell r="E256" t="str">
            <v>Anejo_III_1_0074</v>
          </cell>
          <cell r="F256" t="str">
            <v>C1_1_0212</v>
          </cell>
        </row>
        <row r="257">
          <cell r="B257">
            <v>1040405</v>
          </cell>
          <cell r="C257" t="str">
            <v>OTROS SECTORES NO RESIDENTES OTROS DEUDORES A PLAZO</v>
          </cell>
          <cell r="D257" t="str">
            <v>Cuenta Sumatorio Totales. Cuenta no computable (utilizar cuenta base incluyda en el sumatorio)</v>
          </cell>
        </row>
        <row r="258">
          <cell r="B258">
            <v>104040501</v>
          </cell>
          <cell r="C258" t="str">
            <v>OTROS DEUDORES A PLZ NRE.CREDITOS SUBORDINADOS</v>
          </cell>
          <cell r="D258" t="str">
            <v>Cuenta Sumatorio Totales. Cuenta no computable (utilizar cuenta base incluyda en el sumatorio)</v>
          </cell>
        </row>
        <row r="259">
          <cell r="B259">
            <v>10404050103</v>
          </cell>
          <cell r="C259" t="str">
            <v>OTROS DEUDORES A PLZ NRE.CDTOS SUB INV.CREDITICIAS</v>
          </cell>
          <cell r="D259" t="str">
            <v>Cuenta base para Imputación saldo</v>
          </cell>
          <cell r="E259" t="str">
            <v>Anejo_III_1_0074</v>
          </cell>
          <cell r="F259" t="str">
            <v>C1_1_0214</v>
          </cell>
        </row>
        <row r="260">
          <cell r="B260">
            <v>104040502</v>
          </cell>
          <cell r="C260" t="str">
            <v>OTROS DEUDORES A PLZ NRE.FINANCIACION DE PROYECTOS</v>
          </cell>
          <cell r="D260" t="str">
            <v>Cuenta Sumatorio Totales. Cuenta no computable (utilizar cuenta base incluyda en el sumatorio)</v>
          </cell>
        </row>
        <row r="261">
          <cell r="B261">
            <v>10404050203</v>
          </cell>
          <cell r="C261" t="str">
            <v>OTROS DEUDORES A PLZ NRE.FINANCI.PROYEC INV.CREDITICIAS</v>
          </cell>
          <cell r="D261" t="str">
            <v>Cuenta base para Imputación saldo</v>
          </cell>
          <cell r="E261" t="str">
            <v>Anejo_III_1_0074</v>
          </cell>
          <cell r="F261" t="str">
            <v>C1_1_0215</v>
          </cell>
        </row>
        <row r="262">
          <cell r="B262">
            <v>104040503</v>
          </cell>
          <cell r="C262" t="str">
            <v>OTROS DEUDORES A PLAZO NRE.RESTO</v>
          </cell>
          <cell r="D262" t="str">
            <v>Cuenta Sumatorio Totales. Cuenta no computable (utilizar cuenta base incluyda en el sumatorio)</v>
          </cell>
        </row>
        <row r="263">
          <cell r="B263">
            <v>10404050303</v>
          </cell>
          <cell r="C263" t="str">
            <v>OTROS DEUDORES A PLAZO NRE.RESTO INV.CREDITICIAS</v>
          </cell>
          <cell r="D263" t="str">
            <v>Cuenta base para Imputación saldo</v>
          </cell>
          <cell r="E263" t="str">
            <v>Anejo_III_1_0074</v>
          </cell>
          <cell r="F263" t="str">
            <v>C1_1_0216</v>
          </cell>
        </row>
        <row r="264">
          <cell r="B264">
            <v>1040406</v>
          </cell>
          <cell r="C264" t="str">
            <v>OTROS SECTORES NO RESIDENTES.ARRENDAMIENTOS FINANCIEROS</v>
          </cell>
          <cell r="D264" t="str">
            <v>Cuenta Sumatorio Totales. Cuenta no computable (utilizar cuenta base incluyda en el sumatorio)</v>
          </cell>
        </row>
        <row r="265">
          <cell r="B265">
            <v>104040601</v>
          </cell>
          <cell r="C265" t="str">
            <v>CDTO NRE ARRENDS FINAN CUOTAS A PAGAR POR EL ARRENDATARIO</v>
          </cell>
          <cell r="D265" t="str">
            <v>Cuenta Sumatorio Totales. Cuenta no computable (utilizar cuenta base incluyda en el sumatorio)</v>
          </cell>
        </row>
        <row r="266">
          <cell r="B266">
            <v>10404060103</v>
          </cell>
          <cell r="C266" t="str">
            <v>CDTO NRE ARRENDS FINAN CUOTAS A PAGAR POR EL ARRENDATARIO INV.CREDITICIAS</v>
          </cell>
          <cell r="D266" t="str">
            <v>Cuenta base para Imputación saldo</v>
          </cell>
          <cell r="E266" t="str">
            <v>Anejo_III_1_0074</v>
          </cell>
          <cell r="F266" t="str">
            <v>C1_1_0218</v>
          </cell>
        </row>
        <row r="267">
          <cell r="B267">
            <v>104040602</v>
          </cell>
          <cell r="C267" t="str">
            <v>CDTO NRE ARRENDS FINAN IMPORTE COMPROMETIDO POR TERCEROS</v>
          </cell>
          <cell r="D267" t="str">
            <v>Cuenta Sumatorio Totales. Cuenta no computable (utilizar cuenta base incluyda en el sumatorio)</v>
          </cell>
        </row>
        <row r="268">
          <cell r="B268">
            <v>10404060203</v>
          </cell>
          <cell r="C268" t="str">
            <v>CDTO NRE ARRENDS FINAN IMPORTE COMPROMETIDO POR TERCEROS INV. CREDITICIA</v>
          </cell>
          <cell r="D268" t="str">
            <v>Cuenta base para Imputación saldo</v>
          </cell>
          <cell r="E268" t="str">
            <v>Anejo_III_1_0074</v>
          </cell>
          <cell r="F268" t="str">
            <v>C1_1_0218</v>
          </cell>
        </row>
        <row r="269">
          <cell r="B269">
            <v>104040603</v>
          </cell>
          <cell r="C269" t="str">
            <v>CDTOS NRE ARRENDS FINAN VALORES RESIDUALES NO GARANTIZADOS</v>
          </cell>
          <cell r="D269" t="str">
            <v>Cuenta Sumatorio Totales. Cuenta no computable (utilizar cuenta base incluyda en el sumatorio)</v>
          </cell>
        </row>
        <row r="270">
          <cell r="B270">
            <v>10404060303</v>
          </cell>
          <cell r="C270" t="str">
            <v>CDTOS NRE ARRENDS FINAN VALORES RESIDUALES NO GARANTIZADOS INV.CREDITICIAS</v>
          </cell>
          <cell r="D270" t="str">
            <v>Cuenta base para Imputación saldo</v>
          </cell>
          <cell r="E270" t="str">
            <v>Anejo_III_1_0074</v>
          </cell>
          <cell r="F270" t="str">
            <v>C1_1_0218</v>
          </cell>
        </row>
        <row r="271">
          <cell r="B271">
            <v>1040407</v>
          </cell>
          <cell r="C271" t="str">
            <v>OTROS SECTORES NO RESIDENTES.DEUDORES VISTA Y VARIOS</v>
          </cell>
          <cell r="D271" t="str">
            <v>Cuenta Sumatorio Totales. Cuenta no computable (utilizar cuenta base incluyda en el sumatorio)</v>
          </cell>
        </row>
        <row r="272">
          <cell r="B272">
            <v>104040701</v>
          </cell>
          <cell r="C272" t="str">
            <v>DEUDORES VISTA Y VARIOS NRE DBTO CTAS.CTES.Y EXC.CTAS.CDTO.</v>
          </cell>
          <cell r="D272" t="str">
            <v>Cuenta Sumatorio Totales. Cuenta no computable (utilizar cuenta base incluyda en el sumatorio)</v>
          </cell>
        </row>
        <row r="273">
          <cell r="B273">
            <v>10404070103</v>
          </cell>
          <cell r="C273" t="str">
            <v>DBTO CTAS.CTES.Y EXC.CTAS.CDTO. NRE INV.CREDITICIAS</v>
          </cell>
          <cell r="D273" t="str">
            <v>Cuenta base para Imputación saldo</v>
          </cell>
          <cell r="E273" t="str">
            <v>Anejo_III_1_0074</v>
          </cell>
          <cell r="F273" t="str">
            <v>C1_1_0221</v>
          </cell>
        </row>
        <row r="274">
          <cell r="B274">
            <v>104040702</v>
          </cell>
          <cell r="C274" t="str">
            <v>DEUDORES VISTA Y VARIOS NRE DEUDORES POR TARJETAS DE CREDITO</v>
          </cell>
          <cell r="D274" t="str">
            <v>Cuenta Sumatorio Totales. Cuenta no computable (utilizar cuenta base incluyda en el sumatorio)</v>
          </cell>
        </row>
        <row r="275">
          <cell r="B275">
            <v>10404070203</v>
          </cell>
          <cell r="C275" t="str">
            <v>DEUDORES POR TARJETAS DE CREDITO.NRE INV.CREDITICIAS</v>
          </cell>
          <cell r="D275" t="str">
            <v>Cuenta base para Imputación saldo</v>
          </cell>
          <cell r="E275" t="str">
            <v>Anejo_III_1_0074</v>
          </cell>
          <cell r="F275" t="str">
            <v>C1_1_0222</v>
          </cell>
        </row>
        <row r="276">
          <cell r="B276">
            <v>104040703</v>
          </cell>
          <cell r="C276" t="str">
            <v>DEUDORES VISTA Y VARIOS NRE IMP.VENCIDOS PENDIENTES COBRO</v>
          </cell>
          <cell r="D276" t="str">
            <v>Cuenta Sumatorio Totales. Cuenta no computable (utilizar cuenta base incluyda en el sumatorio)</v>
          </cell>
        </row>
        <row r="277">
          <cell r="B277">
            <v>10404070303</v>
          </cell>
          <cell r="C277" t="str">
            <v>DEUDORES VISTA Y VARIOS IMP.VENCIDOS PDTES COBRO NRE INV.CREDITICIAS</v>
          </cell>
          <cell r="D277" t="str">
            <v>Cuenta base para Imputación saldo</v>
          </cell>
          <cell r="E277" t="str">
            <v>Anejo_III_1_0074</v>
          </cell>
          <cell r="F277" t="str">
            <v>C1_1_0223</v>
          </cell>
        </row>
        <row r="278">
          <cell r="B278">
            <v>104040704</v>
          </cell>
          <cell r="C278" t="str">
            <v>DEUDORES VISTA Y VARIOS NRE OTROS</v>
          </cell>
          <cell r="D278" t="str">
            <v>Cuenta Sumatorio Totales. Cuenta no computable (utilizar cuenta base incluyda en el sumatorio)</v>
          </cell>
        </row>
        <row r="279">
          <cell r="B279">
            <v>10404070403</v>
          </cell>
          <cell r="C279" t="str">
            <v>OTROS DEUDORES VISTA Y VARIOS NRE INV.CREDITICIAS</v>
          </cell>
          <cell r="D279" t="str">
            <v>Cuenta base para Imputación saldo</v>
          </cell>
          <cell r="E279" t="str">
            <v>Anejo_III_1_0074</v>
          </cell>
          <cell r="F279" t="str">
            <v>C1_1_0224</v>
          </cell>
        </row>
        <row r="280">
          <cell r="B280">
            <v>1040408</v>
          </cell>
          <cell r="C280" t="str">
            <v>OTROS SECTORES NO RESIDENTES.ACTIVOS DUDOSOS</v>
          </cell>
          <cell r="D280" t="str">
            <v>Cuenta Sumatorio Totales. Cuenta no computable (utilizar cuenta base incluyda en el sumatorio)</v>
          </cell>
        </row>
        <row r="281">
          <cell r="B281">
            <v>104040803</v>
          </cell>
          <cell r="C281" t="str">
            <v>OTROS SECTORES NO RESIDENTES.ACTIVOS DUDOSOS INV.CREDITICIAS</v>
          </cell>
          <cell r="D281" t="str">
            <v>Cuenta base para Imputación saldo</v>
          </cell>
          <cell r="E281" t="str">
            <v>Anejo_III_1_0074</v>
          </cell>
          <cell r="F281" t="str">
            <v>C1_1_0226</v>
          </cell>
        </row>
        <row r="282">
          <cell r="B282">
            <v>1040409</v>
          </cell>
          <cell r="C282" t="str">
            <v>OTROS SECTORES NO RESIDENTES. AJUSTES POR VALORACION CDTOS (+/-)</v>
          </cell>
          <cell r="D282" t="str">
            <v>Cuenta Sumatorio Totales. Cuenta no computable (utilizar cuenta base incluyda en el sumatorio)</v>
          </cell>
        </row>
        <row r="283">
          <cell r="B283">
            <v>104040901</v>
          </cell>
          <cell r="C283" t="str">
            <v>OTROS SECTORES NO RESIDENTES CORRECC.VALOR POR DETERIORO ACTIVOS (-)</v>
          </cell>
          <cell r="D283" t="str">
            <v>Cuenta Sumatorio Totales. Cuenta no computable (utilizar cuenta base incluyda en el sumatorio)</v>
          </cell>
        </row>
        <row r="284">
          <cell r="B284">
            <v>10404090103</v>
          </cell>
          <cell r="C284" t="str">
            <v>OTROS SECTORES NO RESIDENTES CORRECC.VALOR DETERIORO ACTIVOS (-).INV CREDITICIAS</v>
          </cell>
          <cell r="D284" t="str">
            <v>Cuenta Sumatorio Totales. Cuenta no computable (utilizar cuenta base incluyda en el sumatorio)</v>
          </cell>
        </row>
        <row r="285">
          <cell r="B285">
            <v>1040409010301</v>
          </cell>
          <cell r="C285" t="str">
            <v>OTROS SECTORES NO RESIDENTES CORREC.VALOR DETERIORO ACTIVOS(-).INV CREDITICIAS.COBERTURA ESPECIFICA</v>
          </cell>
          <cell r="D285" t="str">
            <v>Cuenta base para Imputación saldo</v>
          </cell>
          <cell r="E285" t="str">
            <v>Anejo_III_1_0074</v>
          </cell>
          <cell r="F285" t="str">
            <v>C1_1_0229</v>
          </cell>
        </row>
        <row r="286">
          <cell r="B286">
            <v>1040409010302</v>
          </cell>
          <cell r="C286" t="str">
            <v>OTROS SECTORES NO RESIDENTES CORREC.VALOR DETERIORO ACTIVOS(-).INV CREDITIICIAS.COBERTURA GENERICA</v>
          </cell>
          <cell r="D286" t="str">
            <v>Cuenta base para Imputación saldo</v>
          </cell>
          <cell r="E286" t="str">
            <v>Anejo_III_1_0074</v>
          </cell>
          <cell r="F286" t="str">
            <v>C1_1_0229</v>
          </cell>
        </row>
        <row r="287">
          <cell r="B287">
            <v>1040409010303</v>
          </cell>
          <cell r="C287" t="str">
            <v>OTROS SECTORES NO RESIDENTES CORREC.VALOR DETERIORO ACTIVOS(-).INV CREDITICIAS.COBERTURA RIESGO PAIS</v>
          </cell>
          <cell r="D287" t="str">
            <v>Cuenta base para Imputación saldo</v>
          </cell>
          <cell r="E287" t="str">
            <v>Anejo_III_1_0074</v>
          </cell>
          <cell r="F287" t="str">
            <v>C1_1_0229</v>
          </cell>
        </row>
        <row r="288">
          <cell r="B288">
            <v>1040409010304</v>
          </cell>
          <cell r="C288" t="str">
            <v>OTROS SECTORES NO RESIDENTES CORREC.VALOR DETERIORO ACTIVOS(-).INV CREDITICIAS.COBERTURA RIESGO SUB.</v>
          </cell>
          <cell r="D288" t="str">
            <v>Cuenta base para Imputación saldo</v>
          </cell>
          <cell r="E288" t="str">
            <v>Anejo_III_1_0074</v>
          </cell>
          <cell r="F288" t="str">
            <v>C1_1_0229</v>
          </cell>
        </row>
        <row r="289">
          <cell r="B289">
            <v>104040902</v>
          </cell>
          <cell r="C289" t="str">
            <v>OTROS SECTORES NO RESIDENTES INTERESES DEVENGADOS</v>
          </cell>
          <cell r="D289" t="str">
            <v>Cuenta Sumatorio Totales. Cuenta no computable (utilizar cuenta base incluyda en el sumatorio)</v>
          </cell>
        </row>
        <row r="290">
          <cell r="B290">
            <v>10404090203</v>
          </cell>
          <cell r="C290" t="str">
            <v>INTERESES DEVENGADOS NRE INV.CREDITICIAS</v>
          </cell>
          <cell r="D290" t="str">
            <v>Cuenta base para Imputación saldo</v>
          </cell>
          <cell r="E290" t="str">
            <v>Anejo_III_1_0074</v>
          </cell>
          <cell r="F290" t="str">
            <v>C1_1_0230</v>
          </cell>
        </row>
        <row r="291">
          <cell r="B291">
            <v>104040903</v>
          </cell>
          <cell r="C291" t="str">
            <v>OTROS SECTORES NO RESIDENTES OPERACIONES DE MICRO-COBERTURA (+/-)</v>
          </cell>
          <cell r="D291" t="str">
            <v>Cuenta Sumatorio Totales. Cuenta no computable (utilizar cuenta base incluyda en el sumatorio)</v>
          </cell>
        </row>
        <row r="292">
          <cell r="B292">
            <v>10404090303</v>
          </cell>
          <cell r="C292" t="str">
            <v>OPERACIONES DE MICRO-COBERTURA (+/-) NRE INV.CREDITICIAS</v>
          </cell>
          <cell r="D292" t="str">
            <v>Cuenta base para Imputación saldo</v>
          </cell>
          <cell r="E292" t="str">
            <v>Anejo_III_1_0074</v>
          </cell>
          <cell r="F292" t="str">
            <v>C1_1_0231</v>
          </cell>
        </row>
        <row r="293">
          <cell r="B293">
            <v>104040904</v>
          </cell>
          <cell r="C293" t="str">
            <v>OTROS SECTORES NO RESIDENTES ACTIVOS A VALOR RAZONABLE (+/-)</v>
          </cell>
          <cell r="D293" t="str">
            <v>Cuenta Sumatorio Totales. Cuenta no computable (utilizar cuenta base incluyda en el sumatorio)</v>
          </cell>
        </row>
        <row r="294">
          <cell r="B294">
            <v>10404090403</v>
          </cell>
          <cell r="C294" t="str">
            <v>ACTIVOS A VALOR RAZONABLE (+/-) NRE INV.CREDITICIAS</v>
          </cell>
          <cell r="D294" t="str">
            <v>Cuenta base para Imputación saldo</v>
          </cell>
          <cell r="E294" t="str">
            <v>Anejo_III_1_0074</v>
          </cell>
          <cell r="F294" t="str">
            <v>C1_1_0232</v>
          </cell>
        </row>
        <row r="295">
          <cell r="B295">
            <v>104040905</v>
          </cell>
          <cell r="C295" t="str">
            <v>OTROS SECTORES NO RESIDENTES PR/DCTO EN LA ADQUISICION (+/-)</v>
          </cell>
          <cell r="D295" t="str">
            <v>Cuenta Sumatorio Totales. Cuenta no computable (utilizar cuenta base incluyda en el sumatorio)</v>
          </cell>
        </row>
        <row r="296">
          <cell r="B296">
            <v>10404090503</v>
          </cell>
          <cell r="C296" t="str">
            <v>PR/DCTO EN LA ADQUISICION (+/-) NRE INV.CREDITICIAS</v>
          </cell>
          <cell r="D296" t="str">
            <v>Cuenta base para Imputación saldo</v>
          </cell>
          <cell r="E296" t="str">
            <v>Anejo_III_1_0074</v>
          </cell>
          <cell r="F296" t="str">
            <v>C1_1_0232</v>
          </cell>
        </row>
        <row r="297">
          <cell r="B297">
            <v>104040907</v>
          </cell>
          <cell r="C297" t="str">
            <v>OTROS SECTORES NO RESIDENTES COMISIONES (-)</v>
          </cell>
          <cell r="D297" t="str">
            <v>Cuenta Sumatorio Totales. Cuenta no computable (utilizar cuenta base incluyda en el sumatorio)</v>
          </cell>
        </row>
        <row r="298">
          <cell r="B298">
            <v>10404090703</v>
          </cell>
          <cell r="C298" t="str">
            <v>COMISIONES (-) NRE INV.CREDITICIAS</v>
          </cell>
          <cell r="D298" t="str">
            <v>Cuenta base para Imputación saldo</v>
          </cell>
          <cell r="E298" t="str">
            <v>Anejo_III_1_0074</v>
          </cell>
          <cell r="F298" t="str">
            <v>C1_1_0232</v>
          </cell>
        </row>
        <row r="299">
          <cell r="B299">
            <v>104040908</v>
          </cell>
          <cell r="C299" t="str">
            <v>OTROS SECTORES NO RESIDENTES COSTES DE TRANSACCION</v>
          </cell>
          <cell r="D299" t="str">
            <v>Cuenta Sumatorio Totales. Cuenta no computable (utilizar cuenta base incluyda en el sumatorio)</v>
          </cell>
        </row>
        <row r="300">
          <cell r="B300">
            <v>10404090803</v>
          </cell>
          <cell r="C300" t="str">
            <v>COSTES DE TRANSACCION NRE INV.CREDITICIAS</v>
          </cell>
          <cell r="D300" t="str">
            <v>Cuenta base para Imputación saldo</v>
          </cell>
          <cell r="E300" t="str">
            <v>Anejo_III_1_0074</v>
          </cell>
          <cell r="F300" t="str">
            <v>C1_1_0232</v>
          </cell>
        </row>
        <row r="301">
          <cell r="B301">
            <v>105</v>
          </cell>
          <cell r="C301" t="str">
            <v>VALORES REPRESENTATIVOS DE DEUDA</v>
          </cell>
          <cell r="D301" t="str">
            <v>Cuenta Sumatorio Totales. Cuenta no computable (utilizar cuenta base incluyda en el sumatorio)</v>
          </cell>
        </row>
        <row r="302">
          <cell r="B302">
            <v>10501</v>
          </cell>
          <cell r="C302" t="str">
            <v>VALORES REPRESENTATIVOS DE DEUDA BANCOS CENTRALES</v>
          </cell>
          <cell r="D302" t="str">
            <v>Cuenta Sumatorio Totales. Cuenta no computable (utilizar cuenta base incluyda en el sumatorio)</v>
          </cell>
        </row>
        <row r="303">
          <cell r="B303">
            <v>1050101</v>
          </cell>
          <cell r="C303" t="str">
            <v>VRD BANCOS CENTRALES.CARTERA DE NEGOCIACION</v>
          </cell>
          <cell r="D303" t="str">
            <v>Cuenta base para Imputación saldo</v>
          </cell>
          <cell r="E303" t="str">
            <v>Anejo_III_1_0236</v>
          </cell>
          <cell r="F303" t="str">
            <v>C1_1_0244</v>
          </cell>
        </row>
        <row r="304">
          <cell r="B304">
            <v>1050102</v>
          </cell>
          <cell r="C304" t="str">
            <v>VRS BANCOS CENTRALES.VR CON CAMBIOS EN PYG</v>
          </cell>
          <cell r="D304" t="str">
            <v>Cuenta base para Imputación saldo</v>
          </cell>
          <cell r="E304" t="str">
            <v>Anejo_III_1_0237</v>
          </cell>
          <cell r="F304" t="str">
            <v>C1_1_0244</v>
          </cell>
        </row>
        <row r="305">
          <cell r="B305">
            <v>1050103</v>
          </cell>
          <cell r="C305" t="str">
            <v>VRS BANCOS CENTRALES. INVERSIONES CREDITICIAS</v>
          </cell>
          <cell r="D305" t="str">
            <v>Cuenta base para Imputación saldo</v>
          </cell>
          <cell r="E305" t="str">
            <v>Anejo_III_1_0239</v>
          </cell>
          <cell r="F305" t="str">
            <v>C1_1_0244</v>
          </cell>
        </row>
        <row r="306">
          <cell r="B306">
            <v>1050104</v>
          </cell>
          <cell r="C306" t="str">
            <v>VRD BANCOS CENTRALES.ACT.FINAN.ACT.FINAN.DISPONIBLES VENTA</v>
          </cell>
          <cell r="D306" t="str">
            <v>Cuenta base para Imputación saldo</v>
          </cell>
          <cell r="E306" t="str">
            <v>Anejo_III_1_0238</v>
          </cell>
          <cell r="F306" t="str">
            <v>C1_1_0244</v>
          </cell>
        </row>
        <row r="307">
          <cell r="B307">
            <v>1050105</v>
          </cell>
          <cell r="C307" t="str">
            <v>VRD BANCOS CENTRALES.CARTERA INVERSION A VTO</v>
          </cell>
          <cell r="D307" t="str">
            <v>Cuenta base para Imputación saldo</v>
          </cell>
          <cell r="E307" t="str">
            <v>Anejo_III_1_0018</v>
          </cell>
          <cell r="F307" t="str">
            <v>C1_1_0244</v>
          </cell>
        </row>
        <row r="308">
          <cell r="B308">
            <v>10502</v>
          </cell>
          <cell r="C308" t="str">
            <v>VALORES REPRESENTATIVOS DE DEUDA .ADMINISTRACIONES PUBLICAS ESPAÑOLAS</v>
          </cell>
          <cell r="D308" t="str">
            <v>Cuenta Sumatorio Totales. Cuenta no computable (utilizar cuenta base incluyda en el sumatorio)</v>
          </cell>
        </row>
        <row r="309">
          <cell r="B309">
            <v>1050201</v>
          </cell>
          <cell r="C309" t="str">
            <v>VRD.ADMIN PUBLICAS ESPAÑOLAS.ESTADO</v>
          </cell>
          <cell r="D309" t="str">
            <v>Cuenta Sumatorio Totales. Cuenta no computable (utilizar cuenta base incluyda en el sumatorio)</v>
          </cell>
        </row>
        <row r="310">
          <cell r="B310">
            <v>105020101</v>
          </cell>
          <cell r="C310" t="str">
            <v>RF ADMINISTRACIONES PUBLICAS ESPAÑOLAS.LETRAS DEL TESORO</v>
          </cell>
          <cell r="D310" t="str">
            <v>Cuenta Sumatorio Totales. Cuenta no computable (utilizar cuenta base incluyda en el sumatorio)</v>
          </cell>
        </row>
        <row r="311">
          <cell r="B311">
            <v>10502010101</v>
          </cell>
          <cell r="C311" t="str">
            <v>RF AAPP ESPAÑOLAS.LETRAS DEL TESORO CART.NEGOCIACION</v>
          </cell>
          <cell r="D311" t="str">
            <v>Cuenta base para Imputación saldo</v>
          </cell>
          <cell r="E311" t="str">
            <v>Anejo_III_1_0236</v>
          </cell>
          <cell r="F311" t="str">
            <v>C1_1_0320</v>
          </cell>
        </row>
        <row r="312">
          <cell r="B312">
            <v>10502010102</v>
          </cell>
          <cell r="C312" t="str">
            <v>RF AAPP ESPAÑOLAS.VR CON CAMBIOS EN PYG</v>
          </cell>
          <cell r="D312" t="str">
            <v>Cuenta base para Imputación saldo</v>
          </cell>
          <cell r="E312" t="str">
            <v>Anejo_III_1_0237</v>
          </cell>
          <cell r="F312" t="str">
            <v>C1_1_0320</v>
          </cell>
        </row>
        <row r="313">
          <cell r="B313">
            <v>10502010103</v>
          </cell>
          <cell r="C313" t="str">
            <v>RF AAPP ESPAÑOLAS.INVERSIONES CREDITICIAS</v>
          </cell>
          <cell r="D313" t="str">
            <v>Cuenta base para Imputación saldo</v>
          </cell>
          <cell r="E313" t="str">
            <v>Anejo_III_1_0239</v>
          </cell>
          <cell r="F313" t="str">
            <v>C1_1_0320</v>
          </cell>
        </row>
        <row r="314">
          <cell r="B314">
            <v>10502010104</v>
          </cell>
          <cell r="C314" t="str">
            <v>RF AAPP ESPAÑOLAS.LETRAS DEL TESORO ACT.FINAN.DISPONIBLES VENTA</v>
          </cell>
          <cell r="D314" t="str">
            <v>Cuenta base para Imputación saldo</v>
          </cell>
          <cell r="E314" t="str">
            <v>Anejo_III_1_0238</v>
          </cell>
          <cell r="F314" t="str">
            <v>C1_1_0320</v>
          </cell>
        </row>
        <row r="315">
          <cell r="B315">
            <v>10502010105</v>
          </cell>
          <cell r="C315" t="str">
            <v>RF AAPP ESPAÑOLAS. LETRAS DEL TESORO CARTERA INVERSION A VTO</v>
          </cell>
          <cell r="D315" t="str">
            <v>Cuenta base para Imputación saldo</v>
          </cell>
          <cell r="E315" t="str">
            <v>Anejo_III_1_0018</v>
          </cell>
          <cell r="F315" t="str">
            <v>C1_1_0320</v>
          </cell>
        </row>
        <row r="316">
          <cell r="B316">
            <v>105020102</v>
          </cell>
          <cell r="C316" t="str">
            <v>RF ADMINISTRACIONES PUBLICAS ESPAÑOLAS. OTRAS DEUDAS ANOTADAS</v>
          </cell>
          <cell r="D316" t="str">
            <v>Cuenta Sumatorio Totales. Cuenta no computable (utilizar cuenta base incluyda en el sumatorio)</v>
          </cell>
        </row>
        <row r="317">
          <cell r="B317">
            <v>10502010201</v>
          </cell>
          <cell r="C317" t="str">
            <v>RF AAPP ESPAÑOLAS. OT.DEUDA ANOTADA CART.NEGOCIACION</v>
          </cell>
          <cell r="D317" t="str">
            <v>Cuenta base para Imputación saldo</v>
          </cell>
          <cell r="E317" t="str">
            <v>Anejo_III_1_0236</v>
          </cell>
          <cell r="F317" t="str">
            <v>C1_1_0320</v>
          </cell>
        </row>
        <row r="318">
          <cell r="B318">
            <v>10502010202</v>
          </cell>
          <cell r="C318" t="str">
            <v>RF AAPP ESPAÑOLAS. OT DEUDA ANOTADA. VR CON CAMBIOS EN PYG</v>
          </cell>
          <cell r="D318" t="str">
            <v>Cuenta base para Imputación saldo</v>
          </cell>
          <cell r="E318" t="str">
            <v>Anejo_III_1_0237</v>
          </cell>
          <cell r="F318" t="str">
            <v>C1_1_0320</v>
          </cell>
        </row>
        <row r="319">
          <cell r="B319">
            <v>10502010203</v>
          </cell>
          <cell r="C319" t="str">
            <v>RF AAPP ESPAÑOLAS.OT.DEUDA ANOTADA INVERSIONES CREDITICIAS</v>
          </cell>
          <cell r="D319" t="str">
            <v>Cuenta base para Imputación saldo</v>
          </cell>
          <cell r="E319" t="str">
            <v>Anejo_III_1_0239</v>
          </cell>
          <cell r="F319" t="str">
            <v>C1_1_0320</v>
          </cell>
        </row>
        <row r="320">
          <cell r="B320">
            <v>10502010204</v>
          </cell>
          <cell r="C320" t="str">
            <v>RF AAPP ESPAÑOLAS. OT.DEUDA ANOTADA ACT.FINAN.DISPONIBLES VENTA</v>
          </cell>
          <cell r="D320" t="str">
            <v>Cuenta base para Imputación saldo</v>
          </cell>
          <cell r="E320" t="str">
            <v>Anejo_III_1_0238</v>
          </cell>
          <cell r="F320" t="str">
            <v>C1_1_0320</v>
          </cell>
        </row>
        <row r="321">
          <cell r="B321">
            <v>10502010205</v>
          </cell>
          <cell r="C321" t="str">
            <v>RF AAPP ESPAÑOLAS. OT.DEUDA ANOTADA CARTERA INVERSION A VTO</v>
          </cell>
          <cell r="D321" t="str">
            <v>Cuenta base para Imputación saldo</v>
          </cell>
          <cell r="E321" t="str">
            <v>Anejo_III_1_0018</v>
          </cell>
          <cell r="F321" t="str">
            <v>C1_1_0320</v>
          </cell>
        </row>
        <row r="322">
          <cell r="B322">
            <v>105020103</v>
          </cell>
          <cell r="C322" t="str">
            <v>RF ADMINISTRACIONES PUBLICAS ESPAÑOLAS. OTROS TITULOS</v>
          </cell>
          <cell r="D322" t="str">
            <v>Cuenta Sumatorio Totales. Cuenta no computable (utilizar cuenta base incluyda en el sumatorio)</v>
          </cell>
        </row>
        <row r="323">
          <cell r="B323">
            <v>10502010301</v>
          </cell>
          <cell r="C323" t="str">
            <v>RF AAPP ESPAÑOLAS. OTROS TITULOS CART.NEGOCIACION</v>
          </cell>
          <cell r="D323" t="str">
            <v>Cuenta base para Imputación saldo</v>
          </cell>
          <cell r="E323" t="str">
            <v>Anejo_III_1_0236</v>
          </cell>
          <cell r="F323" t="str">
            <v>C1_1_0320</v>
          </cell>
        </row>
        <row r="324">
          <cell r="B324">
            <v>10502010302</v>
          </cell>
          <cell r="C324" t="str">
            <v>RF AAPP ESPAÑOLAS. OTROS TITULOS VR CON CAMBIOS EN PYG</v>
          </cell>
          <cell r="D324" t="str">
            <v>Cuenta base para Imputación saldo</v>
          </cell>
          <cell r="E324" t="str">
            <v>Anejo_III_1_0237</v>
          </cell>
          <cell r="F324" t="str">
            <v>C1_1_0320</v>
          </cell>
        </row>
        <row r="325">
          <cell r="B325">
            <v>10502010303</v>
          </cell>
          <cell r="C325" t="str">
            <v>RF AAPP ESPAÑOLAS. OTROS TITULOS INVERSIONES CREDITICIAS</v>
          </cell>
          <cell r="D325" t="str">
            <v>Cuenta base para Imputación saldo</v>
          </cell>
          <cell r="E325" t="str">
            <v>Anejo_III_1_0239</v>
          </cell>
          <cell r="F325" t="str">
            <v>C1_1_0320</v>
          </cell>
        </row>
        <row r="326">
          <cell r="B326">
            <v>10502010304</v>
          </cell>
          <cell r="C326" t="str">
            <v>RF AAPP ESPAÑOLAS. OTROS TITULOS ACT.FINAN.DISP.VENTA</v>
          </cell>
          <cell r="D326" t="str">
            <v>Cuenta base para Imputación saldo</v>
          </cell>
          <cell r="E326" t="str">
            <v>Anejo_III_1_0238</v>
          </cell>
          <cell r="F326" t="str">
            <v>C1_1_0320</v>
          </cell>
        </row>
        <row r="327">
          <cell r="B327">
            <v>10502010305</v>
          </cell>
          <cell r="C327" t="str">
            <v>RF AAPP ESPAÑOLAS. OTROS TITULOS CARTERA INVERSION A VTO</v>
          </cell>
          <cell r="D327" t="str">
            <v>Cuenta base para Imputación saldo</v>
          </cell>
          <cell r="E327" t="str">
            <v>Anejo_III_1_0018</v>
          </cell>
          <cell r="F327" t="str">
            <v>C1_1_0320</v>
          </cell>
        </row>
        <row r="328">
          <cell r="B328">
            <v>1050202</v>
          </cell>
          <cell r="C328" t="str">
            <v>VRD.ADMIN PUBLICAS ESPAÑOLAS.ADMINISTRACIONES AUTONOMICAS</v>
          </cell>
          <cell r="D328" t="str">
            <v>Cuenta Sumatorio Totales. Cuenta no computable (utilizar cuenta base incluyda en el sumatorio)</v>
          </cell>
        </row>
        <row r="329">
          <cell r="B329">
            <v>105020201</v>
          </cell>
          <cell r="C329" t="str">
            <v>VRD.ADMIN PUBLICAS ESPAÑOLAS.ADMINISTRACIONES AUTONOMICAS.CART NEGOCIACION</v>
          </cell>
          <cell r="D329" t="str">
            <v>Cuenta base para Imputación saldo</v>
          </cell>
          <cell r="E329" t="str">
            <v>Anejo_III_1_0236</v>
          </cell>
          <cell r="F329" t="str">
            <v>C1_1_0320</v>
          </cell>
        </row>
        <row r="330">
          <cell r="B330">
            <v>105020202</v>
          </cell>
          <cell r="C330" t="str">
            <v>VRD.ADMIN PUBLICAS ESPAÑOLAS.ADMINISTRACIONES AUTONOMICAS.VR CON CAMBIOS EN PYG</v>
          </cell>
          <cell r="D330" t="str">
            <v>Cuenta base para Imputación saldo</v>
          </cell>
          <cell r="E330" t="str">
            <v>Anejo_III_1_0237</v>
          </cell>
          <cell r="F330" t="str">
            <v>C1_1_0320</v>
          </cell>
        </row>
        <row r="331">
          <cell r="B331">
            <v>105020203</v>
          </cell>
          <cell r="C331" t="str">
            <v>VRD. ADMIN PUBLICAS ESPAÑOLAS.ADMINISTRACIONES AUTONOMICAS.INVERSIONES CREDITICIAS</v>
          </cell>
          <cell r="D331" t="str">
            <v>Cuenta base para Imputación saldo</v>
          </cell>
          <cell r="E331" t="str">
            <v>Anejo_III_1_0239</v>
          </cell>
          <cell r="F331" t="str">
            <v>C1_1_0320</v>
          </cell>
        </row>
        <row r="332">
          <cell r="B332">
            <v>105020204</v>
          </cell>
          <cell r="C332" t="str">
            <v>VRD.ADMIN PUBLICAS ESPAÑOLAS.ADMINISTRACIONES AUTONOMICAS.ACT.FINAN.DISP.VENTA</v>
          </cell>
          <cell r="D332" t="str">
            <v>Cuenta base para Imputación saldo</v>
          </cell>
          <cell r="E332" t="str">
            <v>Anejo_III_1_0238</v>
          </cell>
          <cell r="F332" t="str">
            <v>C1_1_0320</v>
          </cell>
        </row>
        <row r="333">
          <cell r="B333">
            <v>105020205</v>
          </cell>
          <cell r="C333" t="str">
            <v>VRD.ADMIN PUBLICAS ESPAÑOLAS.ADMINISTRACIONES AUTONOMICAS.CART INVERSION A VTO</v>
          </cell>
          <cell r="D333" t="str">
            <v>Cuenta base para Imputación saldo</v>
          </cell>
          <cell r="E333" t="str">
            <v>Anejo_III_1_0018</v>
          </cell>
          <cell r="F333" t="str">
            <v>C1_1_0320</v>
          </cell>
        </row>
        <row r="334">
          <cell r="B334">
            <v>1050203</v>
          </cell>
          <cell r="C334" t="str">
            <v>VRD.ADMIN PUBLICAS ESPAÑOLAS.ADMINISTRACIONES LOCALES</v>
          </cell>
          <cell r="D334" t="str">
            <v>Cuenta Sumatorio Totales. Cuenta no computable (utilizar cuenta base incluyda en el sumatorio)</v>
          </cell>
        </row>
        <row r="335">
          <cell r="B335">
            <v>105020301</v>
          </cell>
          <cell r="C335" t="str">
            <v>VRD.ADMIN PUBLICAS ESPAÑOLAS.ADMINISTRACIONES LOCALES.CART NEGOCIACION</v>
          </cell>
          <cell r="D335" t="str">
            <v>Cuenta base para Imputación saldo</v>
          </cell>
          <cell r="E335" t="str">
            <v>Anejo_III_1_0236</v>
          </cell>
          <cell r="F335" t="str">
            <v>C1_1_0320</v>
          </cell>
        </row>
        <row r="336">
          <cell r="B336">
            <v>105020302</v>
          </cell>
          <cell r="C336" t="str">
            <v>VRD.ADMIN PUBLICAS ESPAÑOLAS.ADMINISTRACIONES LOCALES.VR CON CAMBIOS EN PYG</v>
          </cell>
          <cell r="D336" t="str">
            <v>Cuenta base para Imputación saldo</v>
          </cell>
          <cell r="E336" t="str">
            <v>Anejo_III_1_0237</v>
          </cell>
          <cell r="F336" t="str">
            <v>C1_1_0320</v>
          </cell>
        </row>
        <row r="337">
          <cell r="B337">
            <v>105020303</v>
          </cell>
          <cell r="C337" t="str">
            <v>VRD.ADMIN PUBLICAS ESPAÑOLAS.ADMINSITRACIONES LOCALES.INVERSIONES CREDITICIAS</v>
          </cell>
          <cell r="D337" t="str">
            <v>Cuenta base para Imputación saldo</v>
          </cell>
          <cell r="E337" t="str">
            <v>Anejo_III_1_0239</v>
          </cell>
          <cell r="F337" t="str">
            <v>C1_1_0320</v>
          </cell>
        </row>
        <row r="338">
          <cell r="B338">
            <v>105020304</v>
          </cell>
          <cell r="C338" t="str">
            <v>VRD.ADMIN PUBLICAS ESPAÑOLAS.ADMINISTRACIONES LOCALES.ACT.FINAN.DISP.VENTA</v>
          </cell>
          <cell r="D338" t="str">
            <v>Cuenta base para Imputación saldo</v>
          </cell>
          <cell r="E338" t="str">
            <v>Anejo_III_1_0238</v>
          </cell>
          <cell r="F338" t="str">
            <v>C1_1_0320</v>
          </cell>
        </row>
        <row r="339">
          <cell r="B339">
            <v>105020305</v>
          </cell>
          <cell r="C339" t="str">
            <v>VRD.ADMIN PUBLICAS ESPAÑOLAS.ADMINISTRACIONES LOCALES.CARTERA INVERSION A VTO</v>
          </cell>
          <cell r="D339" t="str">
            <v>Cuenta base para Imputación saldo</v>
          </cell>
          <cell r="E339" t="str">
            <v>Anejo_III_1_0018</v>
          </cell>
          <cell r="F339" t="str">
            <v>C1_1_0320</v>
          </cell>
        </row>
        <row r="340">
          <cell r="B340">
            <v>1050204</v>
          </cell>
          <cell r="C340" t="str">
            <v>VRD.ADMIN PUBLICAS ESPAÑOLAS.ADMINISTRACIONES PUBLICAS</v>
          </cell>
          <cell r="D340" t="str">
            <v>Cuenta Sumatorio Totales. Cuenta no computable (utilizar cuenta base incluyda en el sumatorio)</v>
          </cell>
        </row>
        <row r="341">
          <cell r="B341">
            <v>105020401</v>
          </cell>
          <cell r="C341" t="str">
            <v>VRD.ADMIN PUBLICAS ESPAÑOLAS.ADMINISTRACIONES PUBLICAS.CART NEGOCIACION</v>
          </cell>
          <cell r="D341" t="str">
            <v>Cuenta base para Imputación saldo</v>
          </cell>
          <cell r="E341" t="str">
            <v>Anejo_III_1_0236</v>
          </cell>
          <cell r="F341" t="str">
            <v>C1_1_0320</v>
          </cell>
        </row>
        <row r="342">
          <cell r="B342">
            <v>105020402</v>
          </cell>
          <cell r="C342" t="str">
            <v>VRD.ADMIN PUBLICAS ESPAÑOLAS ADMINISTRACIONES PUBLICAS.VR CON CAMBIOS EN PYG</v>
          </cell>
          <cell r="D342" t="str">
            <v>Cuenta base para Imputación saldo</v>
          </cell>
          <cell r="E342" t="str">
            <v>Anejo_III_1_0237</v>
          </cell>
          <cell r="F342" t="str">
            <v>C1_1_0320</v>
          </cell>
        </row>
        <row r="343">
          <cell r="B343">
            <v>105020403</v>
          </cell>
          <cell r="C343" t="str">
            <v>VRD.ADMIN PUBLICAS ESPAÑOLAS ADMINISTRACIONES PUBLICAS.INVERSIONES CREDITICIAS</v>
          </cell>
          <cell r="D343" t="str">
            <v>Cuenta base para Imputación saldo</v>
          </cell>
          <cell r="E343" t="str">
            <v>Anejo_III_1_0239</v>
          </cell>
          <cell r="F343" t="str">
            <v>C1_1_0320</v>
          </cell>
        </row>
        <row r="344">
          <cell r="B344">
            <v>105020404</v>
          </cell>
          <cell r="C344" t="str">
            <v>VRD.ADMIN PUBLICAS ESPAÑOLAS.ADMINISTRACIONES PUBLICAS.ACT.FINAN.DISP.VENTA</v>
          </cell>
          <cell r="D344" t="str">
            <v>Cuenta base para Imputación saldo</v>
          </cell>
          <cell r="E344" t="str">
            <v>Anejo_III_1_0238</v>
          </cell>
          <cell r="F344" t="str">
            <v>C1_1_0320</v>
          </cell>
        </row>
        <row r="345">
          <cell r="B345">
            <v>105020405</v>
          </cell>
          <cell r="C345" t="str">
            <v>VRD.ADMIN PUBLICAS ESPAÑOLAS.ADMINISTRACIONES PUBLICAS.CARTERA INVERSION A VTO</v>
          </cell>
          <cell r="D345" t="str">
            <v>Cuenta base para Imputación saldo</v>
          </cell>
          <cell r="E345" t="str">
            <v>Anejo_III_1_0018</v>
          </cell>
          <cell r="F345" t="str">
            <v>C1_1_0320</v>
          </cell>
        </row>
        <row r="346">
          <cell r="B346">
            <v>10503</v>
          </cell>
          <cell r="C346" t="str">
            <v>VALORES REPRESENTATIVOS DE DEUDA.ENTIDADES DE CREDITO</v>
          </cell>
          <cell r="D346" t="str">
            <v>Cuenta Sumatorio Totales. Cuenta no computable (utilizar cuenta base incluyda en el sumatorio)</v>
          </cell>
        </row>
        <row r="347">
          <cell r="B347">
            <v>1050301</v>
          </cell>
          <cell r="C347" t="str">
            <v>VALORES REPRESENTATIVOS DE DEUDA.ENTIDADES DE CREDITO.INSTITUTO CREDITO OFICIAL</v>
          </cell>
          <cell r="D347" t="str">
            <v>Cuenta Sumatorio Totales. Cuenta no computable (utilizar cuenta base incluyda en el sumatorio)</v>
          </cell>
        </row>
        <row r="348">
          <cell r="B348">
            <v>105030101</v>
          </cell>
          <cell r="C348" t="str">
            <v>RF ENTIDADES DE CREDITO.INSTITUTO CREDITO OFICIAL.ACTIVOS FINANCIEROS HIBRIDOS</v>
          </cell>
          <cell r="D348" t="str">
            <v>Cuenta Sumatorio Totales. Cuenta no computable (utilizar cuenta base incluyda en el sumatorio)</v>
          </cell>
        </row>
        <row r="349">
          <cell r="B349">
            <v>10503010101</v>
          </cell>
          <cell r="C349" t="str">
            <v>RF ICO ACTIVOS FINANCIEROS HIBRIDOS.CAPITAL GARANTIZADO</v>
          </cell>
          <cell r="D349" t="str">
            <v>Cuenta Sumatorio Totales. Cuenta no computable (utilizar cuenta base incluyda en el sumatorio)</v>
          </cell>
        </row>
        <row r="350">
          <cell r="B350">
            <v>1050301010101</v>
          </cell>
          <cell r="C350" t="str">
            <v>RF ICO ACTIVOS FINANCIEROS HIBRIDOS.CAPITAL GARANTIZADO.CART NEGOCIACION</v>
          </cell>
          <cell r="D350" t="str">
            <v>Cuenta base para Imputación saldo</v>
          </cell>
          <cell r="E350" t="str">
            <v>Anejo_III_1_0236</v>
          </cell>
          <cell r="F350" t="str">
            <v>C1_1_0326</v>
          </cell>
        </row>
        <row r="351">
          <cell r="B351">
            <v>1050301010102</v>
          </cell>
          <cell r="C351" t="str">
            <v>RF ICO ACTIVOS FINANCIEROS HIBRIDOS.CAPITAL GARANTIZADO.VR CON CAMBIOS EN PYG</v>
          </cell>
          <cell r="D351" t="str">
            <v>Cuenta base para Imputación saldo</v>
          </cell>
          <cell r="E351" t="str">
            <v>Anejo_III_1_0237</v>
          </cell>
          <cell r="F351" t="str">
            <v>C1_1_0326</v>
          </cell>
        </row>
        <row r="352">
          <cell r="B352">
            <v>1050301010104</v>
          </cell>
          <cell r="C352" t="str">
            <v>RF ICO ACTIVOS FINANCIEROS HIBRIDOS.CAPITAL GARANTIZADO.DISP PARA LA VENTA</v>
          </cell>
          <cell r="D352" t="str">
            <v>Cuenta base para Imputación saldo</v>
          </cell>
          <cell r="E352" t="str">
            <v>Anejo_III_1_0238</v>
          </cell>
          <cell r="F352" t="str">
            <v>C1_1_0326</v>
          </cell>
        </row>
        <row r="353">
          <cell r="B353">
            <v>1050301010105</v>
          </cell>
          <cell r="C353" t="str">
            <v>RF ICO ACTIVOS FINANCIEROS HIBRIDOS.CAPITAL GARANTIZADO.CARTERA INVERSION A VTO</v>
          </cell>
          <cell r="D353" t="str">
            <v>Cuenta base para Imputación saldo</v>
          </cell>
          <cell r="E353" t="str">
            <v>Anejo_III_1_0018</v>
          </cell>
          <cell r="F353" t="str">
            <v>C1_1_0326</v>
          </cell>
        </row>
        <row r="354">
          <cell r="B354">
            <v>10503010102</v>
          </cell>
          <cell r="C354" t="str">
            <v>RF ICO ACTIVOS FINANCIEROS HIBRIDOS.DERIVADO DE CREDITO INCORPORADO</v>
          </cell>
          <cell r="D354" t="str">
            <v>Cuenta Sumatorio Totales. Cuenta no computable (utilizar cuenta base incluyda en el sumatorio)</v>
          </cell>
        </row>
        <row r="355">
          <cell r="B355">
            <v>1050301010201</v>
          </cell>
          <cell r="C355" t="str">
            <v>RF ICO ACTIVOS FINANCIEROS HIBRIDOS.DERIVADO DE CREDITO INCORPORADO.CART NEGOCIACION</v>
          </cell>
          <cell r="D355" t="str">
            <v>Cuenta base para Imputación saldo</v>
          </cell>
          <cell r="E355" t="str">
            <v>Anejo_III_1_0236</v>
          </cell>
          <cell r="F355" t="str">
            <v>C1_1_0326</v>
          </cell>
        </row>
        <row r="356">
          <cell r="B356">
            <v>1050301010202</v>
          </cell>
          <cell r="C356" t="str">
            <v>RF ICO ACTIVOS FINANCIEROS HIBRIDOS.DERIVADO DE CREDITO INCORPORADO.VR CON CAMBIOS EN PYG</v>
          </cell>
          <cell r="D356" t="str">
            <v>Cuenta base para Imputación saldo</v>
          </cell>
          <cell r="E356" t="str">
            <v>Anejo_III_1_0237</v>
          </cell>
          <cell r="F356" t="str">
            <v>C1_1_0326</v>
          </cell>
        </row>
        <row r="357">
          <cell r="B357">
            <v>1050301010204</v>
          </cell>
          <cell r="C357" t="str">
            <v>RF ICO ACTIVOS FINANCIEROS HIBRIDOS.DERIVADO DE CREDITO INCORPORADO.DISP PARA LA VENTA</v>
          </cell>
          <cell r="D357" t="str">
            <v>Cuenta base para Imputación saldo</v>
          </cell>
          <cell r="E357" t="str">
            <v>Anejo_III_1_0238</v>
          </cell>
          <cell r="F357" t="str">
            <v>C1_1_0326</v>
          </cell>
        </row>
        <row r="358">
          <cell r="B358">
            <v>1050301010205</v>
          </cell>
          <cell r="C358" t="str">
            <v>RF ICO ACTIVOS FINANCIEROS HIBRIDOS.DERIVADO DE CREDITO INCORPORADO.CARTERA INVERSION A VTO</v>
          </cell>
          <cell r="D358" t="str">
            <v>Cuenta base para Imputación saldo</v>
          </cell>
          <cell r="E358" t="str">
            <v>Anejo_III_1_0018</v>
          </cell>
          <cell r="F358" t="str">
            <v>C1_1_0326</v>
          </cell>
        </row>
        <row r="359">
          <cell r="B359">
            <v>10503010103</v>
          </cell>
          <cell r="C359" t="str">
            <v>RF ICO ACTIVOS FINANCIEROS HIBRIDOS.RESTO</v>
          </cell>
          <cell r="D359" t="str">
            <v>Cuenta Sumatorio Totales. Cuenta no computable (utilizar cuenta base incluyda en el sumatorio)</v>
          </cell>
        </row>
        <row r="360">
          <cell r="B360">
            <v>1050301010301</v>
          </cell>
          <cell r="C360" t="str">
            <v>RF ICO ACTIVOS FINANCIEROS HIBRIDOS.RESTO.CART NEGOCIACION</v>
          </cell>
          <cell r="D360" t="str">
            <v>Cuenta base para Imputación saldo</v>
          </cell>
          <cell r="E360" t="str">
            <v>Anejo_III_1_0236</v>
          </cell>
          <cell r="F360" t="str">
            <v>C1_1_0326</v>
          </cell>
        </row>
        <row r="361">
          <cell r="B361">
            <v>1050301010302</v>
          </cell>
          <cell r="C361" t="str">
            <v>RF ICO ACTIVOS FINANCIEROS HIBRIDOS.RESTO.VR CON CAMBIOS EN PYG</v>
          </cell>
          <cell r="D361" t="str">
            <v>Cuenta base para Imputación saldo</v>
          </cell>
          <cell r="E361" t="str">
            <v>Anejo_III_1_0237</v>
          </cell>
          <cell r="F361" t="str">
            <v>C1_1_0326</v>
          </cell>
        </row>
        <row r="362">
          <cell r="B362">
            <v>1050301010304</v>
          </cell>
          <cell r="C362" t="str">
            <v>RF ICO ACTIVOS FINANCIEROS HIBRIDOS.RESTO.DISP PARA LA VENTA</v>
          </cell>
          <cell r="D362" t="str">
            <v>Cuenta base para Imputación saldo</v>
          </cell>
          <cell r="E362" t="str">
            <v>Anejo_III_1_0238</v>
          </cell>
          <cell r="F362" t="str">
            <v>C1_1_0326</v>
          </cell>
        </row>
        <row r="363">
          <cell r="B363">
            <v>1050301010305</v>
          </cell>
          <cell r="C363" t="str">
            <v>RF ICO ACTIVOS FINANCIEROS HIBRIDOS.RESTO.CARTERA INVERSION A VTO</v>
          </cell>
          <cell r="D363" t="str">
            <v>Cuenta base para Imputación saldo</v>
          </cell>
          <cell r="E363" t="str">
            <v>Anejo_III_1_0018</v>
          </cell>
          <cell r="F363" t="str">
            <v>C1_1_0326</v>
          </cell>
        </row>
        <row r="364">
          <cell r="B364">
            <v>105030102</v>
          </cell>
          <cell r="C364" t="str">
            <v>RF ENTIDADES DE CREDITO.INSTITUTO CREDITO OFICIAL.OTROS VALORES</v>
          </cell>
          <cell r="D364" t="str">
            <v>Cuenta Sumatorio Totales. Cuenta no computable (utilizar cuenta base incluyda en el sumatorio)</v>
          </cell>
        </row>
        <row r="365">
          <cell r="B365">
            <v>10503010201</v>
          </cell>
          <cell r="C365" t="str">
            <v>RF ENTIDADES CREDITO.INSTITUTO CREDITO OFICIAL.OTROS VALORES.PAGARES Y EFECTOS</v>
          </cell>
          <cell r="D365" t="str">
            <v>Cuenta Sumatorio Totales. Cuenta no computable (utilizar cuenta base incluyda en el sumatorio)</v>
          </cell>
        </row>
        <row r="366">
          <cell r="B366">
            <v>1050301020101</v>
          </cell>
          <cell r="C366" t="str">
            <v>RF ICO PAGARES Y EFECTOS CART.NEGOCIACION</v>
          </cell>
          <cell r="D366" t="str">
            <v>Cuenta base para Imputación saldo</v>
          </cell>
          <cell r="E366" t="str">
            <v>Anejo_III_1_0236</v>
          </cell>
          <cell r="F366" t="str">
            <v>C1_1_0329</v>
          </cell>
        </row>
        <row r="367">
          <cell r="B367">
            <v>1050301020102</v>
          </cell>
          <cell r="C367" t="str">
            <v>RF ICO PAGARES Y EFECTOS VR CON CAMBIOS EN PYG</v>
          </cell>
          <cell r="D367" t="str">
            <v>Cuenta base para Imputación saldo</v>
          </cell>
          <cell r="E367" t="str">
            <v>Anejo_III_1_0237</v>
          </cell>
          <cell r="F367" t="str">
            <v>C1_1_0329</v>
          </cell>
        </row>
        <row r="368">
          <cell r="B368">
            <v>1050301020103</v>
          </cell>
          <cell r="C368" t="str">
            <v>RF ICO PAGARES Y EFECTOS INVERSIONES CREDITICIAS</v>
          </cell>
          <cell r="D368" t="str">
            <v>Cuenta base para Imputación saldo</v>
          </cell>
          <cell r="E368" t="str">
            <v>Anejo_III_1_0239</v>
          </cell>
          <cell r="F368" t="str">
            <v>C1_1_0329</v>
          </cell>
        </row>
        <row r="369">
          <cell r="B369">
            <v>1050301020104</v>
          </cell>
          <cell r="C369" t="str">
            <v>RF ICO PAGARES Y EFECTOS ACT.FINAN.DISP.VENTA</v>
          </cell>
          <cell r="D369" t="str">
            <v>Cuenta base para Imputación saldo</v>
          </cell>
          <cell r="E369" t="str">
            <v>Anejo_III_1_0238</v>
          </cell>
          <cell r="F369" t="str">
            <v>C1_1_0329</v>
          </cell>
        </row>
        <row r="370">
          <cell r="B370">
            <v>1050301020105</v>
          </cell>
          <cell r="C370" t="str">
            <v>RF ICO PAGARES Y EFECTOS CARTERA INVERSION A VTO</v>
          </cell>
          <cell r="D370" t="str">
            <v>Cuenta base para Imputación saldo</v>
          </cell>
          <cell r="E370" t="str">
            <v>Anejo_III_1_0018</v>
          </cell>
          <cell r="F370" t="str">
            <v>C1_1_0329</v>
          </cell>
        </row>
        <row r="371">
          <cell r="B371">
            <v>10503010202</v>
          </cell>
          <cell r="C371" t="str">
            <v>RF ENTIDADES DE CREDITO.INSTITUTO CREDITO OFICIAL.OTROS VALORES.RESTO</v>
          </cell>
          <cell r="D371" t="str">
            <v>Cuenta Sumatorio Totales. Cuenta no computable (utilizar cuenta base incluyda en el sumatorio)</v>
          </cell>
        </row>
        <row r="372">
          <cell r="B372">
            <v>1050301020201</v>
          </cell>
          <cell r="C372" t="str">
            <v>RF ICO OT.TITULOS CART.NEGOCIACION</v>
          </cell>
          <cell r="D372" t="str">
            <v>Cuenta base para Imputación saldo</v>
          </cell>
          <cell r="E372" t="str">
            <v>Anejo_III_1_0236</v>
          </cell>
          <cell r="F372" t="str">
            <v>C1_1_0329</v>
          </cell>
        </row>
        <row r="373">
          <cell r="B373">
            <v>1050301020202</v>
          </cell>
          <cell r="C373" t="str">
            <v>RF ICO OT.TITULOS VR CON CAMBIOS EN PYG</v>
          </cell>
          <cell r="D373" t="str">
            <v>Cuenta base para Imputación saldo</v>
          </cell>
          <cell r="E373" t="str">
            <v>Anejo_III_1_0237</v>
          </cell>
          <cell r="F373" t="str">
            <v>C1_1_0329</v>
          </cell>
        </row>
        <row r="374">
          <cell r="B374">
            <v>1050301020203</v>
          </cell>
          <cell r="C374" t="str">
            <v>RF ICO OT.TITULOS INVERSIONES CREDITICIAS</v>
          </cell>
          <cell r="D374" t="str">
            <v>Cuenta base para Imputación saldo</v>
          </cell>
          <cell r="E374" t="str">
            <v>Anejo_III_1_0239</v>
          </cell>
          <cell r="F374" t="str">
            <v>C1_1_0329</v>
          </cell>
        </row>
        <row r="375">
          <cell r="B375">
            <v>1050301020204</v>
          </cell>
          <cell r="C375" t="str">
            <v>RF ICO OT.TITULOS ACT.FINAN.DISP.VENTA</v>
          </cell>
          <cell r="D375" t="str">
            <v>Cuenta base para Imputación saldo</v>
          </cell>
          <cell r="E375" t="str">
            <v>Anejo_III_1_0238</v>
          </cell>
          <cell r="F375" t="str">
            <v>C1_1_0329</v>
          </cell>
        </row>
        <row r="376">
          <cell r="B376">
            <v>1050301020205</v>
          </cell>
          <cell r="C376" t="str">
            <v>RF ICO OT.TITULOS CARTERA INVERSION A VTO</v>
          </cell>
          <cell r="D376" t="str">
            <v>Cuenta base para Imputación saldo</v>
          </cell>
          <cell r="E376" t="str">
            <v>Anejo_III_1_0018</v>
          </cell>
          <cell r="F376" t="str">
            <v>C1_1_0329</v>
          </cell>
        </row>
        <row r="377">
          <cell r="B377">
            <v>1050302</v>
          </cell>
          <cell r="C377" t="str">
            <v>VALORES REPRESENTATIVOS DE DEUDA.OTRAS ENTIDADES DE CREDITO RESIDENTES</v>
          </cell>
          <cell r="D377" t="str">
            <v>Cuenta Sumatorio Totales. Cuenta no computable (utilizar cuenta base incluyda en el sumatorio)</v>
          </cell>
        </row>
        <row r="378">
          <cell r="B378">
            <v>105030204</v>
          </cell>
          <cell r="C378" t="str">
            <v>RF OTRAS ENTIDADES DE CREDITO RESIDENTES.INSTRUMENTOS SUBORDINADOS</v>
          </cell>
          <cell r="D378" t="str">
            <v>Cuenta base para Imputación saldo</v>
          </cell>
        </row>
        <row r="379">
          <cell r="B379">
            <v>10503020401</v>
          </cell>
          <cell r="C379" t="str">
            <v>RF ENT.CDTO.INSTRUMENTOS SUBORDINADOS CART.NEGOCIACION</v>
          </cell>
          <cell r="D379" t="str">
            <v>Cuenta base para Imputación saldo</v>
          </cell>
          <cell r="E379" t="str">
            <v>Anejo_III_1_0236</v>
          </cell>
          <cell r="F379" t="str">
            <v>C1_1_0324</v>
          </cell>
        </row>
        <row r="380">
          <cell r="B380">
            <v>10503020402</v>
          </cell>
          <cell r="C380" t="str">
            <v>RF ENT.CDTO.INSTRUMENTOS SUBORDINADOS VR CON CAMBIOS EN PYG</v>
          </cell>
          <cell r="D380" t="str">
            <v>Cuenta base para Imputación saldo</v>
          </cell>
          <cell r="E380" t="str">
            <v>Anejo_III_1_0237</v>
          </cell>
          <cell r="F380" t="str">
            <v>C1_1_0324</v>
          </cell>
        </row>
        <row r="381">
          <cell r="B381">
            <v>10503020403</v>
          </cell>
          <cell r="C381" t="str">
            <v>RF ENT.CDTO.INSTRUMENTOS SUBORDINADOS INVERSIONES CREDITICIAS</v>
          </cell>
          <cell r="D381" t="str">
            <v>Cuenta base para Imputación saldo</v>
          </cell>
          <cell r="E381" t="str">
            <v>Anejo_III_1_0239</v>
          </cell>
          <cell r="F381" t="str">
            <v>C1_1_0324</v>
          </cell>
        </row>
        <row r="382">
          <cell r="B382">
            <v>10503020404</v>
          </cell>
          <cell r="C382" t="str">
            <v>RF ENT.CDTO.INSTRUMENTOS SUBORDINADOS ACT.FINAN.DISP.VENTA</v>
          </cell>
          <cell r="D382" t="str">
            <v>Cuenta base para Imputación saldo</v>
          </cell>
          <cell r="E382" t="str">
            <v>Anejo_III_1_0238</v>
          </cell>
          <cell r="F382" t="str">
            <v>C1_1_0324</v>
          </cell>
        </row>
        <row r="383">
          <cell r="B383">
            <v>10503020405</v>
          </cell>
          <cell r="C383" t="str">
            <v>RF ENT.CDTO.INSTRUMENTOS SUBORDINADOS CARTERA INVERSION A VTO</v>
          </cell>
          <cell r="D383" t="str">
            <v>Cuenta base para Imputación saldo</v>
          </cell>
          <cell r="E383" t="str">
            <v>Anejo_III_1_0018</v>
          </cell>
          <cell r="F383" t="str">
            <v>C1_1_0324</v>
          </cell>
        </row>
        <row r="384">
          <cell r="B384">
            <v>105030202</v>
          </cell>
          <cell r="C384" t="str">
            <v>RF OTRAS ENTIDADES DE CREDITO RESIDENTES.ACTIVOS FINANCIEROS HIBRIDOS</v>
          </cell>
          <cell r="D384" t="str">
            <v>Cuenta Sumatorio Totales. Cuenta no computable (utilizar cuenta base incluyda en el sumatorio)</v>
          </cell>
        </row>
        <row r="385">
          <cell r="B385">
            <v>10503020201</v>
          </cell>
          <cell r="C385" t="str">
            <v>RF OTRAS ENTIDADES DE CDTO.RESIDENTES.AC.FINANC.HIBRIDOS CON CAPITAL GARANTIZADO</v>
          </cell>
          <cell r="D385" t="str">
            <v>Cuenta Sumatorio Totales. Cuenta no computable (utilizar cuenta base incluyda en el sumatorio)</v>
          </cell>
        </row>
        <row r="386">
          <cell r="B386">
            <v>1050302020101</v>
          </cell>
          <cell r="C386" t="str">
            <v>RF ENT.CDTO ACT.FIN.HIBRIDOS CON CAPITAL GARANTIZADO CART.NEGOCIACION</v>
          </cell>
          <cell r="D386" t="str">
            <v>Cuenta base para Imputación saldo</v>
          </cell>
          <cell r="E386" t="str">
            <v>Anejo_III_1_0236</v>
          </cell>
          <cell r="F386" t="str">
            <v>C1_1_0326</v>
          </cell>
        </row>
        <row r="387">
          <cell r="B387">
            <v>1050302020102</v>
          </cell>
          <cell r="C387" t="str">
            <v>RF ENT.CDTO ACT.FIN.HIBRIDOS CON CAPITAL GARANTIZADO VR CON CAMBIOS EN PYG</v>
          </cell>
          <cell r="D387" t="str">
            <v>Cuenta base para Imputación saldo</v>
          </cell>
          <cell r="E387" t="str">
            <v>Anejo_III_1_0237</v>
          </cell>
          <cell r="F387" t="str">
            <v>C1_1_0326</v>
          </cell>
        </row>
        <row r="388">
          <cell r="B388">
            <v>1050302020103</v>
          </cell>
          <cell r="C388" t="str">
            <v>RF ENT.CDTO ACT.FIN.HIBRIDOS CON CAPITAL GARANTIZADO INVERSIONES CREDITICIAS</v>
          </cell>
          <cell r="D388" t="str">
            <v>Cuenta base para Imputación saldo</v>
          </cell>
          <cell r="E388" t="str">
            <v>Anejo_III_1_0239</v>
          </cell>
          <cell r="F388" t="str">
            <v>C1_1_0326</v>
          </cell>
        </row>
        <row r="389">
          <cell r="B389">
            <v>1050302020104</v>
          </cell>
          <cell r="C389" t="str">
            <v>RF ENT.CDTO ACT.FIN.HIBRIDOS CON CAPITAL GARANTIZADO ACT.FINAN.DISP.VENTA</v>
          </cell>
          <cell r="D389" t="str">
            <v>Cuenta base para Imputación saldo</v>
          </cell>
          <cell r="E389" t="str">
            <v>Anejo_III_1_0238</v>
          </cell>
          <cell r="F389" t="str">
            <v>C1_1_0326</v>
          </cell>
        </row>
        <row r="390">
          <cell r="B390">
            <v>1050302020105</v>
          </cell>
          <cell r="C390" t="str">
            <v>RF ENT.CDTO ACT.FIN.HIBRIDOS CON CAPITAL GARANTIZADO CARTERA INVERSION A VTO</v>
          </cell>
          <cell r="D390" t="str">
            <v>Cuenta base para Imputación saldo</v>
          </cell>
          <cell r="E390" t="str">
            <v>Anejo_III_1_0018</v>
          </cell>
          <cell r="F390" t="str">
            <v>C1_1_0326</v>
          </cell>
        </row>
        <row r="391">
          <cell r="B391">
            <v>10503020202</v>
          </cell>
          <cell r="C391" t="str">
            <v>RF OT.ENT.CDTO.ACT.FINAN.HIBRIDOS CON DERIVADO DE CREDITO INCORPORADO</v>
          </cell>
          <cell r="D391" t="str">
            <v>Cuenta Sumatorio Totales. Cuenta no computable (utilizar cuenta base incluyda en el sumatorio)</v>
          </cell>
        </row>
        <row r="392">
          <cell r="B392">
            <v>1050302020201</v>
          </cell>
          <cell r="C392" t="str">
            <v>RF ENT.CDTO ACT.FINAN.HIBRIDOS DERIVADO DE CRDTO.INCORP.CART.NEGOCIACION</v>
          </cell>
          <cell r="D392" t="str">
            <v>Cuenta base para Imputación saldo</v>
          </cell>
          <cell r="E392" t="str">
            <v>Anejo_III_1_0236</v>
          </cell>
          <cell r="F392" t="str">
            <v>C1_1_0327</v>
          </cell>
        </row>
        <row r="393">
          <cell r="B393">
            <v>1050302020202</v>
          </cell>
          <cell r="C393" t="str">
            <v>RF ENT.CDTO ACT.FINAN.HIBRIDOS DERIVADO DE CRDTO.INCORP.VR CON CAMBIOS EN PYG</v>
          </cell>
          <cell r="D393" t="str">
            <v>Cuenta base para Imputación saldo</v>
          </cell>
          <cell r="E393" t="str">
            <v>Anejo_III_1_0237</v>
          </cell>
          <cell r="F393" t="str">
            <v>C1_1_0327</v>
          </cell>
        </row>
        <row r="394">
          <cell r="B394">
            <v>1050302020203</v>
          </cell>
          <cell r="C394" t="str">
            <v>RF ENT.CDTO ACT.FINAN.HIBRIDOS DERIVADO DE CRDTO.INCORP.INVERSIONES CREDITICIAS</v>
          </cell>
          <cell r="D394" t="str">
            <v>Cuenta base para Imputación saldo</v>
          </cell>
          <cell r="E394" t="str">
            <v>Anejo_III_1_0239</v>
          </cell>
          <cell r="F394" t="str">
            <v>C1_1_0327</v>
          </cell>
        </row>
        <row r="395">
          <cell r="B395">
            <v>1050302020204</v>
          </cell>
          <cell r="C395" t="str">
            <v>RF ENT.CDTO ACT.FINAN.HIBRIDOS DERIVADO DE CRDTO INCORP.ACT.FINAN.DISP.VENTA</v>
          </cell>
          <cell r="D395" t="str">
            <v>Cuenta base para Imputación saldo</v>
          </cell>
          <cell r="E395" t="str">
            <v>Anejo_III_1_0238</v>
          </cell>
          <cell r="F395" t="str">
            <v>C1_1_0327</v>
          </cell>
        </row>
        <row r="396">
          <cell r="B396">
            <v>1050302020205</v>
          </cell>
          <cell r="C396" t="str">
            <v>RF ENT.CDTO ACT.FINAN.HIBRIDOS DERIVADO DE CRDTO INCORP.CARTERA INVERSION A VTO</v>
          </cell>
          <cell r="D396" t="str">
            <v>Cuenta base para Imputación saldo</v>
          </cell>
          <cell r="E396" t="str">
            <v>Anejo_III_1_0018</v>
          </cell>
          <cell r="F396" t="str">
            <v>C1_1_0327</v>
          </cell>
        </row>
        <row r="397">
          <cell r="B397">
            <v>10503020203</v>
          </cell>
          <cell r="C397" t="str">
            <v>RF OT.ENT.CDTO.ACTIVOS FINAN.HIBRIDOS RESTO</v>
          </cell>
          <cell r="D397" t="str">
            <v>Cuenta Sumatorio Totales. Cuenta no computable (utilizar cuenta base incluyda en el sumatorio)</v>
          </cell>
        </row>
        <row r="398">
          <cell r="B398">
            <v>1050302020301</v>
          </cell>
          <cell r="C398" t="str">
            <v>RF ENT.CDTO ACTIVOS FINAN.HIBRIDOS RESTO CART.NEGOCIACION</v>
          </cell>
          <cell r="D398" t="str">
            <v>Cuenta base para Imputación saldo</v>
          </cell>
          <cell r="E398" t="str">
            <v>Anejo_III_1_0236</v>
          </cell>
          <cell r="F398" t="str">
            <v>C1_1_0328</v>
          </cell>
        </row>
        <row r="399">
          <cell r="B399">
            <v>1050302020302</v>
          </cell>
          <cell r="C399" t="str">
            <v>RF ENT.CDTO ACTIVOS FINAN.HIBRIDOS RESTO VR CON CAMBIOS EN PYG</v>
          </cell>
          <cell r="D399" t="str">
            <v>Cuenta base para Imputación saldo</v>
          </cell>
          <cell r="E399" t="str">
            <v>Anejo_III_1_0237</v>
          </cell>
          <cell r="F399" t="str">
            <v>C1_1_0328</v>
          </cell>
        </row>
        <row r="400">
          <cell r="B400">
            <v>1050302020303</v>
          </cell>
          <cell r="C400" t="str">
            <v>RF ENT.CDTO ACTIVOS FINAN.HIBRIDOS RESTO INVERSIONES CREDITICIAS</v>
          </cell>
          <cell r="D400" t="str">
            <v>Cuenta base para Imputación saldo</v>
          </cell>
          <cell r="E400" t="str">
            <v>Anejo_III_1_0239</v>
          </cell>
          <cell r="F400" t="str">
            <v>C1_1_0328</v>
          </cell>
        </row>
        <row r="401">
          <cell r="B401">
            <v>1050302020304</v>
          </cell>
          <cell r="C401" t="str">
            <v>RF ENT.CDTO ACTIVOS FINAN.HIBRIDOS RESTO ACT.FINAN.DISP.VENTA</v>
          </cell>
          <cell r="D401" t="str">
            <v>Cuenta base para Imputación saldo</v>
          </cell>
          <cell r="E401" t="str">
            <v>Anejo_III_1_0238</v>
          </cell>
          <cell r="F401" t="str">
            <v>C1_1_0328</v>
          </cell>
        </row>
        <row r="402">
          <cell r="B402">
            <v>1050302020305</v>
          </cell>
          <cell r="C402" t="str">
            <v>RF ENT.CDTO ACTIVOS FINAN.HIBRIDOS RESTO CARTERA INVERSION A VTO</v>
          </cell>
          <cell r="D402" t="str">
            <v>Cuenta base para Imputación saldo</v>
          </cell>
          <cell r="E402" t="str">
            <v>Anejo_III_1_0018</v>
          </cell>
          <cell r="F402" t="str">
            <v>C1_1_0328</v>
          </cell>
        </row>
        <row r="403">
          <cell r="B403">
            <v>105030203</v>
          </cell>
          <cell r="C403" t="str">
            <v>RF OTRAS ENTIDADES DE CREDITO RESIDENTES. OTROS VALORES</v>
          </cell>
          <cell r="D403" t="str">
            <v>Cuenta Sumatorio Totales. Cuenta no computable (utilizar cuenta base incluyda en el sumatorio)</v>
          </cell>
        </row>
        <row r="404">
          <cell r="B404">
            <v>10503020301</v>
          </cell>
          <cell r="C404" t="str">
            <v>RF OTRAS ENTIDADES DE CREDITO RESIDENTES. OTROS VALORES.PAGARES Y EFECTOS</v>
          </cell>
          <cell r="D404" t="str">
            <v>Cuenta Sumatorio Totales. Cuenta no computable (utilizar cuenta base incluyda en el sumatorio)</v>
          </cell>
        </row>
        <row r="405">
          <cell r="B405">
            <v>1050302030101</v>
          </cell>
          <cell r="C405" t="str">
            <v>RF ENT.CDTO.SRE OTROS VALORES.PAGARES Y EFECTOS CART.NEGOCIACION</v>
          </cell>
          <cell r="D405" t="str">
            <v>Cuenta base para Imputación saldo</v>
          </cell>
          <cell r="E405" t="str">
            <v>Anejo_III_1_0236</v>
          </cell>
          <cell r="F405" t="str">
            <v>C1_1_0329</v>
          </cell>
        </row>
        <row r="406">
          <cell r="B406">
            <v>1050302030102</v>
          </cell>
          <cell r="C406" t="str">
            <v>RF ENT.CDTO.SRE OTROS VALORES.PAGARES Y EFECTOS VN CON CAMBIOS EN PYG</v>
          </cell>
          <cell r="D406" t="str">
            <v>Cuenta base para Imputación saldo</v>
          </cell>
          <cell r="E406" t="str">
            <v>Anejo_III_1_0237</v>
          </cell>
          <cell r="F406" t="str">
            <v>C1_1_0329</v>
          </cell>
        </row>
        <row r="407">
          <cell r="B407">
            <v>1050302030103</v>
          </cell>
          <cell r="C407" t="str">
            <v>RF ENT.CDTO.SRE OTROS VALORES.PAGARES Y EFECTOS INVERSIONES CREDITICIAS</v>
          </cell>
          <cell r="D407" t="str">
            <v>Cuenta base para Imputación saldo</v>
          </cell>
          <cell r="E407" t="str">
            <v>Anejo_III_1_0239</v>
          </cell>
          <cell r="F407" t="str">
            <v>C1_1_0329</v>
          </cell>
        </row>
        <row r="408">
          <cell r="B408">
            <v>1050302030104</v>
          </cell>
          <cell r="C408" t="str">
            <v>RF ENT.CDTO.SRE OTROS VALORES.PAGARES Y EFECTOS ACT.FINAN.DISP.VENTA</v>
          </cell>
          <cell r="D408" t="str">
            <v>Cuenta base para Imputación saldo</v>
          </cell>
          <cell r="E408" t="str">
            <v>Anejo_III_1_0238</v>
          </cell>
          <cell r="F408" t="str">
            <v>C1_1_0329</v>
          </cell>
        </row>
        <row r="409">
          <cell r="B409">
            <v>1050302030105</v>
          </cell>
          <cell r="C409" t="str">
            <v>RF ENT.CDTO.SRE OTROS VALLORES.PAGARES Y EFECTOS CARTERA INVERSION A VTO</v>
          </cell>
          <cell r="D409" t="str">
            <v>Cuenta base para Imputación saldo</v>
          </cell>
          <cell r="E409" t="str">
            <v>Anejo_III_1_0018</v>
          </cell>
          <cell r="F409" t="str">
            <v>C1_1_0329</v>
          </cell>
        </row>
        <row r="410">
          <cell r="B410">
            <v>10503020302</v>
          </cell>
          <cell r="C410" t="str">
            <v>RF OTRAS ENTIDADES DE CREDITO RESIDENTES. OTROS VALORES.RESTO</v>
          </cell>
          <cell r="D410" t="str">
            <v>Cuenta Sumatorio Totales. Cuenta no computable (utilizar cuenta base incluyda en el sumatorio)</v>
          </cell>
        </row>
        <row r="411">
          <cell r="B411">
            <v>1050302030201</v>
          </cell>
          <cell r="C411" t="str">
            <v>RF ENT.CDTO.SRE OT.VALORES RESTO CART.NEGOCIACION</v>
          </cell>
          <cell r="D411" t="str">
            <v>Cuenta base para Imputación saldo</v>
          </cell>
          <cell r="E411" t="str">
            <v>Anejo_III_1_0236</v>
          </cell>
          <cell r="F411" t="str">
            <v>C1_1_0329</v>
          </cell>
        </row>
        <row r="412">
          <cell r="B412">
            <v>1050302030202</v>
          </cell>
          <cell r="C412" t="str">
            <v>RF ENT.CDTO.SRE OT.VALORES RESTO VR CON CAMBIOS EN PYG</v>
          </cell>
          <cell r="D412" t="str">
            <v>Cuenta base para Imputación saldo</v>
          </cell>
          <cell r="E412" t="str">
            <v>Anejo_III_1_0237</v>
          </cell>
          <cell r="F412" t="str">
            <v>C1_1_0329</v>
          </cell>
        </row>
        <row r="413">
          <cell r="B413">
            <v>1050302030203</v>
          </cell>
          <cell r="C413" t="str">
            <v>RF ENT.CDTO.SRE OT.VALORES RESTO INVERSIONES CREDITICIAS</v>
          </cell>
          <cell r="D413" t="str">
            <v>Cuenta base para Imputación saldo</v>
          </cell>
          <cell r="E413" t="str">
            <v>Anejo_III_1_0239</v>
          </cell>
          <cell r="F413" t="str">
            <v>C1_1_0329</v>
          </cell>
        </row>
        <row r="414">
          <cell r="B414">
            <v>1050302030204</v>
          </cell>
          <cell r="C414" t="str">
            <v>RF ENT.CDTO.SRE OT.VALORES RESTO ACT.FINAN.DISP.VENTA</v>
          </cell>
          <cell r="D414" t="str">
            <v>Cuenta base para Imputación saldo</v>
          </cell>
          <cell r="E414" t="str">
            <v>Anejo_III_1_0238</v>
          </cell>
          <cell r="F414" t="str">
            <v>C1_1_0329</v>
          </cell>
        </row>
        <row r="415">
          <cell r="B415">
            <v>1050302030205</v>
          </cell>
          <cell r="C415" t="str">
            <v>RF ENT.CDTO.SRE OT.VALORES RESTO CARTERA INVERSION A VTO</v>
          </cell>
          <cell r="D415" t="str">
            <v>Cuenta base para Imputación saldo</v>
          </cell>
          <cell r="E415" t="str">
            <v>Anejo_III_1_0018</v>
          </cell>
          <cell r="F415" t="str">
            <v>C1_1_0329</v>
          </cell>
        </row>
        <row r="416">
          <cell r="B416">
            <v>1050303</v>
          </cell>
          <cell r="C416" t="str">
            <v>VALORES REPRESENTATIVOS DE DEUDA.ENTIDADES DE CREDITO NO RESIDENTES</v>
          </cell>
          <cell r="D416" t="str">
            <v>Cuenta Sumatorio Totales. Cuenta no computable (utilizar cuenta base incluyda en el sumatorio)</v>
          </cell>
        </row>
        <row r="417">
          <cell r="B417">
            <v>105030304</v>
          </cell>
          <cell r="C417" t="str">
            <v>RF ENTIDADES DE CREDITO NO RESIDENTES.INSTRUMENTOS SUBORDINADOS</v>
          </cell>
          <cell r="D417" t="str">
            <v>Cuenta base para Imputación saldo</v>
          </cell>
        </row>
        <row r="418">
          <cell r="B418">
            <v>10503030401</v>
          </cell>
          <cell r="C418" t="str">
            <v>RF ENT.CDTO.NRE.INSTRUMENTOS SUBORDINADOS CART.NEGOCIACION</v>
          </cell>
          <cell r="D418" t="str">
            <v>Cuenta base para Imputación saldo</v>
          </cell>
          <cell r="E418" t="str">
            <v>Anejo_III_1_0236</v>
          </cell>
          <cell r="F418" t="str">
            <v>C1_1_0324</v>
          </cell>
        </row>
        <row r="419">
          <cell r="B419">
            <v>10503030402</v>
          </cell>
          <cell r="C419" t="str">
            <v>RF ENT.CDTO.NRE.INSTRUMENTOS SUBORDINADOS VR CON CAMBIOS EN PYG</v>
          </cell>
          <cell r="D419" t="str">
            <v>Cuenta base para Imputación saldo</v>
          </cell>
          <cell r="E419" t="str">
            <v>Anejo_III_1_0237</v>
          </cell>
          <cell r="F419" t="str">
            <v>C1_1_0324</v>
          </cell>
        </row>
        <row r="420">
          <cell r="B420">
            <v>10503030403</v>
          </cell>
          <cell r="C420" t="str">
            <v>RF ENT.CDTO.NRE.INSTRUMENTOS SUBORDINADOS INVERSIONES CREDITICIAS</v>
          </cell>
          <cell r="D420" t="str">
            <v>Cuenta base para Imputación saldo</v>
          </cell>
          <cell r="E420" t="str">
            <v>Anejo_III_1_0239</v>
          </cell>
          <cell r="F420" t="str">
            <v>C1_1_0324</v>
          </cell>
        </row>
        <row r="421">
          <cell r="B421">
            <v>10503030404</v>
          </cell>
          <cell r="C421" t="str">
            <v>RF ENT.CDTO.NRE.INSTRUMENTOS SUBORDINADOS ACT.FINAN.DISP.VENTA</v>
          </cell>
          <cell r="D421" t="str">
            <v>Cuenta base para Imputación saldo</v>
          </cell>
          <cell r="E421" t="str">
            <v>Anejo_III_1_0238</v>
          </cell>
          <cell r="F421" t="str">
            <v>C1_1_0324</v>
          </cell>
        </row>
        <row r="422">
          <cell r="B422">
            <v>10503030405</v>
          </cell>
          <cell r="C422" t="str">
            <v>RF ENT.CDTO.NRE.INSTRUMENTOS SUBORDINADOS CARTERA INVERSION A VTO</v>
          </cell>
          <cell r="D422" t="str">
            <v>Cuenta base para Imputación saldo</v>
          </cell>
          <cell r="E422" t="str">
            <v>Anejo_III_1_0018</v>
          </cell>
          <cell r="F422" t="str">
            <v>C1_1_0324</v>
          </cell>
        </row>
        <row r="423">
          <cell r="B423">
            <v>105030302</v>
          </cell>
          <cell r="C423" t="str">
            <v>RF OTRAS ENTIDADES DE CREDITO NO RESIDENTES.ACTIVOS FINANCIEROS HIBRIDOS</v>
          </cell>
          <cell r="D423" t="str">
            <v>Cuenta Sumatorio Totales. Cuenta no computable (utilizar cuenta base incluyda en el sumatorio)</v>
          </cell>
        </row>
        <row r="424">
          <cell r="B424">
            <v>10503030201</v>
          </cell>
          <cell r="C424" t="str">
            <v>RF OTRAS ENTIDADES DE CDTO.NRE.AC.FINANC.HIBRIDOS CON CAPITAL GARANTIZADO</v>
          </cell>
          <cell r="D424" t="str">
            <v>Cuenta Sumatorio Totales. Cuenta no computable (utilizar cuenta base incluyda en el sumatorio)</v>
          </cell>
        </row>
        <row r="425">
          <cell r="B425">
            <v>1050303020101</v>
          </cell>
          <cell r="C425" t="str">
            <v>RF ENT.CDTO.NRE ACT.FIN.HIBRIDOS CON CAPITAL GARANTIZADO CART.NEGOCIACION</v>
          </cell>
          <cell r="D425" t="str">
            <v>Cuenta base para Imputación saldo</v>
          </cell>
          <cell r="E425" t="str">
            <v>Anejo_III_1_0236</v>
          </cell>
          <cell r="F425" t="str">
            <v>C1_1_0326</v>
          </cell>
        </row>
        <row r="426">
          <cell r="B426">
            <v>1050303020102</v>
          </cell>
          <cell r="C426" t="str">
            <v>RF ENT.CDTO.NRE ACT.FIN.HIBRIDOS CON CAPITAL GARANTIZADO VR CON CAMBIOS EN PYG</v>
          </cell>
          <cell r="D426" t="str">
            <v>Cuenta base para Imputación saldo</v>
          </cell>
          <cell r="E426" t="str">
            <v>Anejo_III_1_0237</v>
          </cell>
          <cell r="F426" t="str">
            <v>C1_1_0326</v>
          </cell>
        </row>
        <row r="427">
          <cell r="B427">
            <v>1050303020103</v>
          </cell>
          <cell r="C427" t="str">
            <v>RF ENT.CDTO.NRE ACT.FIN.HIBRIDOS CON CAPITAL GARANTIZADO INVERSIONES CREDITICIAS</v>
          </cell>
          <cell r="D427" t="str">
            <v>Cuenta base para Imputación saldo</v>
          </cell>
          <cell r="E427" t="str">
            <v>Anejo_III_1_0239</v>
          </cell>
          <cell r="F427" t="str">
            <v>C1_1_0326</v>
          </cell>
        </row>
        <row r="428">
          <cell r="B428">
            <v>1050303020104</v>
          </cell>
          <cell r="C428" t="str">
            <v>RF ENT.CDTO.NRE ACT.FIN.HIBRIDOS CON CAPITAL GARANTIZADO ACT.FINAN.DISP.VENTA</v>
          </cell>
          <cell r="D428" t="str">
            <v>Cuenta base para Imputación saldo</v>
          </cell>
          <cell r="E428" t="str">
            <v>Anejo_III_1_0238</v>
          </cell>
          <cell r="F428" t="str">
            <v>C1_1_0326</v>
          </cell>
        </row>
        <row r="429">
          <cell r="B429">
            <v>1050303020105</v>
          </cell>
          <cell r="C429" t="str">
            <v>RF ENT.CDTO.NRE ACT.FIN.HIBRIDOS CON CAPITAL GARANTIZADO CARTERA INVERSION A VTO</v>
          </cell>
          <cell r="D429" t="str">
            <v>Cuenta base para Imputación saldo</v>
          </cell>
          <cell r="E429" t="str">
            <v>Anejo_III_1_0018</v>
          </cell>
          <cell r="F429" t="str">
            <v>C1_1_0326</v>
          </cell>
        </row>
        <row r="430">
          <cell r="B430">
            <v>10503030202</v>
          </cell>
          <cell r="C430" t="str">
            <v>RF OT.ENT.CDTO.NRE.CT.FINAN.HIBRIDOS CON DERIVADO DE CREDITO INCORPORADO</v>
          </cell>
          <cell r="D430" t="str">
            <v>Cuenta Sumatorio Totales. Cuenta no computable (utilizar cuenta base incluyda en el sumatorio)</v>
          </cell>
        </row>
        <row r="431">
          <cell r="B431">
            <v>1050303020201</v>
          </cell>
          <cell r="C431" t="str">
            <v>RF ENT.CDTO.NRE ACT.FINAN.HIBRIDOS DERIVADO DE CRDTO.INCORP.CART.NEGOCIACION</v>
          </cell>
          <cell r="D431" t="str">
            <v>Cuenta base para Imputación saldo</v>
          </cell>
          <cell r="E431" t="str">
            <v>Anejo_III_1_0236</v>
          </cell>
          <cell r="F431" t="str">
            <v>C1_1_0327</v>
          </cell>
        </row>
        <row r="432">
          <cell r="B432">
            <v>1050303020202</v>
          </cell>
          <cell r="C432" t="str">
            <v>RF ENT.CDTO.NRE.ACT.FINAN.HIBRIDOS DERIVADO DE CRDTO.INCORP.VR CON CAMBIOS EN PYG</v>
          </cell>
          <cell r="D432" t="str">
            <v>Cuenta base para Imputación saldo</v>
          </cell>
          <cell r="E432" t="str">
            <v>Anejo_III_1_0237</v>
          </cell>
          <cell r="F432" t="str">
            <v>C1_1_0327</v>
          </cell>
        </row>
        <row r="433">
          <cell r="B433">
            <v>1050303020203</v>
          </cell>
          <cell r="C433" t="str">
            <v>RF ENT.CDTO.NRE.ACT.FINAN.HIBRIDOS DERIVADO DE CRDTO.INCORP.INVERSIONES CREDITICIAS</v>
          </cell>
          <cell r="D433" t="str">
            <v>Cuenta base para Imputación saldo</v>
          </cell>
          <cell r="E433" t="str">
            <v>Anejo_III_1_0239</v>
          </cell>
          <cell r="F433" t="str">
            <v>C1_1_0327</v>
          </cell>
        </row>
        <row r="434">
          <cell r="B434">
            <v>1050303020204</v>
          </cell>
          <cell r="C434" t="str">
            <v>RF ENT.CDTO.NRE ACT.FINAN.HIBRIDOS DERIVADO DE CRDTO INCORP.ACT.FINAN.DISP.VENTA</v>
          </cell>
          <cell r="D434" t="str">
            <v>Cuenta base para Imputación saldo</v>
          </cell>
          <cell r="E434" t="str">
            <v>Anejo_III_1_0238</v>
          </cell>
          <cell r="F434" t="str">
            <v>C1_1_0327</v>
          </cell>
        </row>
        <row r="435">
          <cell r="B435">
            <v>1050303020205</v>
          </cell>
          <cell r="C435" t="str">
            <v>RF ENT.CDTO.NRE ACT.FINAN.HIBRIDOS DERIV DE CRDTO INCORP.CARTERA INVERSION A VTO</v>
          </cell>
          <cell r="D435" t="str">
            <v>Cuenta base para Imputación saldo</v>
          </cell>
          <cell r="E435" t="str">
            <v>Anejo_III_1_0018</v>
          </cell>
          <cell r="F435" t="str">
            <v>C1_1_0327</v>
          </cell>
        </row>
        <row r="436">
          <cell r="B436">
            <v>10503030203</v>
          </cell>
          <cell r="C436" t="str">
            <v>RF OT.ENT.CDTO.NRE.ACTIVOS FINAN.HIBRIDOS RESTO</v>
          </cell>
          <cell r="D436" t="str">
            <v>Cuenta Sumatorio Totales. Cuenta no computable (utilizar cuenta base incluyda en el sumatorio)</v>
          </cell>
        </row>
        <row r="437">
          <cell r="B437">
            <v>1050303020301</v>
          </cell>
          <cell r="C437" t="str">
            <v>RF ENT.CDTO.NRE ACTIVOS FINAN.HIBRIDOS RESTO CART.NEGOCIACION</v>
          </cell>
          <cell r="D437" t="str">
            <v>Cuenta base para Imputación saldo</v>
          </cell>
          <cell r="E437" t="str">
            <v>Anejo_III_1_0236</v>
          </cell>
          <cell r="F437" t="str">
            <v>C1_1_0328</v>
          </cell>
        </row>
        <row r="438">
          <cell r="B438">
            <v>1050303020302</v>
          </cell>
          <cell r="C438" t="str">
            <v>RF ENT.CDTO.NRE ACTIVOS FINAN.HIBRIDOS VR CON CAMBIOS EN PYG</v>
          </cell>
          <cell r="D438" t="str">
            <v>Cuenta base para Imputación saldo</v>
          </cell>
          <cell r="E438" t="str">
            <v>Anejo_III_1_0237</v>
          </cell>
          <cell r="F438" t="str">
            <v>C1_1_0328</v>
          </cell>
        </row>
        <row r="439">
          <cell r="B439">
            <v>1050303020303</v>
          </cell>
          <cell r="C439" t="str">
            <v>RF ENT.CDTO.NRE ACTIVOS FINAN.HIBRIDOS INVERSIONES CREDITICIAS</v>
          </cell>
          <cell r="D439" t="str">
            <v>Cuenta base para Imputación saldo</v>
          </cell>
          <cell r="E439" t="str">
            <v>Anejo_III_1_0239</v>
          </cell>
          <cell r="F439" t="str">
            <v>C1_1_0328</v>
          </cell>
        </row>
        <row r="440">
          <cell r="B440">
            <v>1050303020304</v>
          </cell>
          <cell r="C440" t="str">
            <v>RF ENT.CDTO.NRE ACTIVOS FINAN.HIBRIDOS RESTO ACT.FINAN.DISP.VENTA</v>
          </cell>
          <cell r="D440" t="str">
            <v>Cuenta base para Imputación saldo</v>
          </cell>
          <cell r="E440" t="str">
            <v>Anejo_III_1_0238</v>
          </cell>
          <cell r="F440" t="str">
            <v>C1_1_0328</v>
          </cell>
        </row>
        <row r="441">
          <cell r="B441">
            <v>1050303020305</v>
          </cell>
          <cell r="C441" t="str">
            <v>RF ENT.CDTO.NRE ACTIVOS FINAN.HIBRIDOS RESTO CARTERA INVERSION A VTO</v>
          </cell>
          <cell r="D441" t="str">
            <v>Cuenta base para Imputación saldo</v>
          </cell>
          <cell r="E441" t="str">
            <v>Anejo_III_1_0018</v>
          </cell>
          <cell r="F441" t="str">
            <v>C1_1_0328</v>
          </cell>
        </row>
        <row r="442">
          <cell r="B442">
            <v>105030303</v>
          </cell>
          <cell r="C442" t="str">
            <v>RF ENTIDADES CREDITO NO RESIDENTES.OTROS VALORES</v>
          </cell>
          <cell r="D442" t="str">
            <v>Cuenta Sumatorio Totales. Cuenta no computable (utilizar cuenta base incluyda en el sumatorio)</v>
          </cell>
        </row>
        <row r="443">
          <cell r="B443">
            <v>10503030301</v>
          </cell>
          <cell r="C443" t="str">
            <v>RF ENTIDADES CREDITO NRE OTROS VALORES CART.NEGOCIACION</v>
          </cell>
          <cell r="D443" t="str">
            <v>Cuenta base para Imputación saldo</v>
          </cell>
          <cell r="E443" t="str">
            <v>Anejo_III_1_0236</v>
          </cell>
          <cell r="F443" t="str">
            <v>C1_1_0329</v>
          </cell>
        </row>
        <row r="444">
          <cell r="B444">
            <v>10503030302</v>
          </cell>
          <cell r="C444" t="str">
            <v>RF ENTIDADES CREDITO NRE OTROS VALORES.VR CON CAMBIOS EN PYG</v>
          </cell>
          <cell r="D444" t="str">
            <v>Cuenta base para Imputación saldo</v>
          </cell>
          <cell r="E444" t="str">
            <v>Anejo_III_1_0237</v>
          </cell>
          <cell r="F444" t="str">
            <v>C1_1_0329</v>
          </cell>
        </row>
        <row r="445">
          <cell r="B445">
            <v>10503030303</v>
          </cell>
          <cell r="C445" t="str">
            <v>RF ENTIDADES CREDITO NREOTROS VALORES.INVERSIONES CREDITICIAS</v>
          </cell>
          <cell r="D445" t="str">
            <v>Cuenta base para Imputación saldo</v>
          </cell>
          <cell r="E445" t="str">
            <v>Anejo_III_1_0239</v>
          </cell>
          <cell r="F445" t="str">
            <v>C1_1_0329</v>
          </cell>
        </row>
        <row r="446">
          <cell r="B446">
            <v>10503030304</v>
          </cell>
          <cell r="C446" t="str">
            <v>RF ENTIDADES CREDITO NRE OTROS VALORES ACT.FINAN.DISP.VENTA</v>
          </cell>
          <cell r="D446" t="str">
            <v>Cuenta base para Imputación saldo</v>
          </cell>
          <cell r="E446" t="str">
            <v>Anejo_III_1_0238</v>
          </cell>
          <cell r="F446" t="str">
            <v>C1_1_0329</v>
          </cell>
        </row>
        <row r="447">
          <cell r="B447">
            <v>10503030305</v>
          </cell>
          <cell r="C447" t="str">
            <v>RF ENTIDADES CREDITO NRE OTROS VALORES CARTERA INVERSION A VTO</v>
          </cell>
          <cell r="D447" t="str">
            <v>Cuenta base para Imputación saldo</v>
          </cell>
          <cell r="E447" t="str">
            <v>Anejo_III_1_0018</v>
          </cell>
          <cell r="F447" t="str">
            <v>C1_1_0329</v>
          </cell>
        </row>
        <row r="448">
          <cell r="B448">
            <v>10504</v>
          </cell>
          <cell r="C448" t="str">
            <v>VALORES REPRESENTATIVOS DE DEUDA.OTROS SECTORES RESIDENTES</v>
          </cell>
          <cell r="D448" t="str">
            <v>Cuenta Sumatorio Totales. Cuenta no computable (utilizar cuenta base incluyda en el sumatorio)</v>
          </cell>
        </row>
        <row r="449">
          <cell r="B449">
            <v>10504010101</v>
          </cell>
          <cell r="C449" t="str">
            <v>RF OTROS SECTORES RESIDENTES.INSTRUMENTOS SUBORDINADOS</v>
          </cell>
          <cell r="D449" t="str">
            <v>Cuenta base para Imputación saldo</v>
          </cell>
        </row>
        <row r="450">
          <cell r="B450">
            <v>1050401010101</v>
          </cell>
          <cell r="C450" t="str">
            <v>RF OTROS SECTORES RESIDENTES.INSTRUMENTOS SUBORDINADOS.CART.NEGOCIACION</v>
          </cell>
          <cell r="D450" t="str">
            <v>Cuenta base para Imputación saldo</v>
          </cell>
          <cell r="E450" t="str">
            <v>Anejo_III_1_0236</v>
          </cell>
          <cell r="F450" t="str">
            <v>C1_1_0333</v>
          </cell>
        </row>
        <row r="451">
          <cell r="B451">
            <v>1050401010102</v>
          </cell>
          <cell r="C451" t="str">
            <v>RF OTROS SECOTRES RESIDENTES.INSTRUMENTOS SUBORDINADOS.VR CON CAMBIOS EN PYG</v>
          </cell>
          <cell r="D451" t="str">
            <v>Cuenta base para Imputación saldo</v>
          </cell>
          <cell r="E451" t="str">
            <v>Anejo_III_1_0237</v>
          </cell>
          <cell r="F451" t="str">
            <v>C1_1_0333</v>
          </cell>
        </row>
        <row r="452">
          <cell r="B452">
            <v>1050401010103</v>
          </cell>
          <cell r="C452" t="str">
            <v>RF OTROS SECTORES RESIDENTES.INSTRUMENTOS SUBORDINADOS.INVERSIONES CREDITICIAS</v>
          </cell>
          <cell r="D452" t="str">
            <v>Cuenta base para Imputación saldo</v>
          </cell>
          <cell r="E452" t="str">
            <v>Anejo_III_1_0239</v>
          </cell>
          <cell r="F452" t="str">
            <v>C1_1_0333</v>
          </cell>
        </row>
        <row r="453">
          <cell r="B453">
            <v>1050401010104</v>
          </cell>
          <cell r="C453" t="str">
            <v>RF OTROS SECTORES RESIDENTES.INSTRUMENTOS SUBORDINADOS ACT.FINAN.DISP.VENTA</v>
          </cell>
          <cell r="D453" t="str">
            <v>Cuenta base para Imputación saldo</v>
          </cell>
          <cell r="E453" t="str">
            <v>Anejo_III_1_0238</v>
          </cell>
          <cell r="F453" t="str">
            <v>C1_1_0333</v>
          </cell>
        </row>
        <row r="454">
          <cell r="B454">
            <v>1050401010105</v>
          </cell>
          <cell r="C454" t="str">
            <v>RF OTROS SECTORES RESIDENTES.INSTRUMENTOS SUBORDINADOS CARTERA INVERSION A VTO</v>
          </cell>
          <cell r="D454" t="str">
            <v>Cuenta base para Imputación saldo</v>
          </cell>
          <cell r="E454" t="str">
            <v>Anejo_III_1_0018</v>
          </cell>
          <cell r="F454" t="str">
            <v>C1_1_0333</v>
          </cell>
        </row>
        <row r="455">
          <cell r="B455">
            <v>1050402</v>
          </cell>
          <cell r="C455" t="str">
            <v>RF OTROS SECTORES RESIDENTES.ACTIVOS FINANCIEROS HIBRIDOS</v>
          </cell>
          <cell r="D455" t="str">
            <v>Cuenta Sumatorio Totales. Cuenta no computable (utilizar cuenta base incluyda en el sumatorio)</v>
          </cell>
        </row>
        <row r="456">
          <cell r="B456">
            <v>105040201</v>
          </cell>
          <cell r="C456" t="str">
            <v>RF OSR ACT FINAN HIBRIDOS CON CAPITAL GARANTIZADO</v>
          </cell>
          <cell r="D456" t="str">
            <v>Cuenta Sumatorio Totales. Cuenta no computable (utilizar cuenta base incluyda en el sumatorio)</v>
          </cell>
        </row>
        <row r="457">
          <cell r="B457">
            <v>10504020101</v>
          </cell>
          <cell r="C457" t="str">
            <v>RF OSR ACT FINAN HIBRIDOS CON CAPITAL GARANTIZADO CART.NEGOCIACION</v>
          </cell>
          <cell r="D457" t="str">
            <v>Cuenta base para Imputación saldo</v>
          </cell>
          <cell r="E457" t="str">
            <v>Anejo_III_1_0236</v>
          </cell>
          <cell r="F457" t="str">
            <v>C1_1_0335</v>
          </cell>
        </row>
        <row r="458">
          <cell r="B458">
            <v>10504020102</v>
          </cell>
          <cell r="C458" t="str">
            <v>RF OSR ACT FINAN HIBRIDOS CON CAPITAL GARANTIZADOS VR CON CAMBIOS EN PYG</v>
          </cell>
          <cell r="D458" t="str">
            <v>Cuenta base para Imputación saldo</v>
          </cell>
          <cell r="E458" t="str">
            <v>Anejo_III_1_0237</v>
          </cell>
          <cell r="F458" t="str">
            <v>C1_1_0335</v>
          </cell>
        </row>
        <row r="459">
          <cell r="B459">
            <v>10504020103</v>
          </cell>
          <cell r="C459" t="str">
            <v>RF OSR ACT FINAN HIBRIDOS CON CAPITAL GARANTIZADOS INVERSIONES CREDITICIAS</v>
          </cell>
          <cell r="D459" t="str">
            <v>Cuenta base para Imputación saldo</v>
          </cell>
          <cell r="E459" t="str">
            <v>Anejo_III_1_0239</v>
          </cell>
          <cell r="F459" t="str">
            <v>C1_1_0335</v>
          </cell>
        </row>
        <row r="460">
          <cell r="B460">
            <v>10504020104</v>
          </cell>
          <cell r="C460" t="str">
            <v>RF OSR ACT FINAN HIBRIDOS CON CAPITAL GARANTIZADO ACT.FINAN.DISP.VENTA</v>
          </cell>
          <cell r="D460" t="str">
            <v>Cuenta base para Imputación saldo</v>
          </cell>
          <cell r="E460" t="str">
            <v>Anejo_III_1_0238</v>
          </cell>
          <cell r="F460" t="str">
            <v>C1_1_0335</v>
          </cell>
        </row>
        <row r="461">
          <cell r="B461">
            <v>10504020105</v>
          </cell>
          <cell r="C461" t="str">
            <v>RF OSR ACT FINAN HIBRIDOS CON CAPITAL GARANTIZADO CARTERA INVERSION A VTO</v>
          </cell>
          <cell r="D461" t="str">
            <v>Cuenta base para Imputación saldo</v>
          </cell>
          <cell r="E461" t="str">
            <v>Anejo_III_1_0018</v>
          </cell>
          <cell r="F461" t="str">
            <v>C1_1_0335</v>
          </cell>
        </row>
        <row r="462">
          <cell r="B462">
            <v>105040202</v>
          </cell>
          <cell r="C462" t="str">
            <v>RF OSR ACT FINAN HIBRIDOS DERIVADO CREDITO INCORPORADO</v>
          </cell>
          <cell r="D462" t="str">
            <v>Cuenta Sumatorio Totales. Cuenta no computable (utilizar cuenta base incluyda en el sumatorio)</v>
          </cell>
        </row>
        <row r="463">
          <cell r="B463">
            <v>10504020201</v>
          </cell>
          <cell r="C463" t="str">
            <v>RF OSR ACT FINAN HIBRIDOS DERIVADO CREDITO INCORPORADO CART.NEGOCIACION</v>
          </cell>
          <cell r="D463" t="str">
            <v>Cuenta base para Imputación saldo</v>
          </cell>
          <cell r="E463" t="str">
            <v>Anejo_III_1_0236</v>
          </cell>
          <cell r="F463" t="str">
            <v>C1_1_0336</v>
          </cell>
        </row>
        <row r="464">
          <cell r="B464">
            <v>10504020202</v>
          </cell>
          <cell r="C464" t="str">
            <v>RF OSR ACT FINAN HIBRIDOS DERIVADO CREDITO INCORPORADO VR CON CAMBIOS EN PYG</v>
          </cell>
          <cell r="D464" t="str">
            <v>Cuenta base para Imputación saldo</v>
          </cell>
          <cell r="E464" t="str">
            <v>Anejo_III_1_0237</v>
          </cell>
          <cell r="F464" t="str">
            <v>C1_1_0336</v>
          </cell>
        </row>
        <row r="465">
          <cell r="B465">
            <v>10504020203</v>
          </cell>
          <cell r="C465" t="str">
            <v>RF OSR ACT FINAN HIBRIDOS DERIVADO CREDITO INCORPORADO INVERSIONES CREDITICIAS</v>
          </cell>
          <cell r="D465" t="str">
            <v>Cuenta base para Imputación saldo</v>
          </cell>
          <cell r="E465" t="str">
            <v>Anejo_III_1_0239</v>
          </cell>
          <cell r="F465" t="str">
            <v>C1_1_0336</v>
          </cell>
        </row>
        <row r="466">
          <cell r="B466">
            <v>10504020204</v>
          </cell>
          <cell r="C466" t="str">
            <v>RF OSR ACT FINAN HIBRIDOS DERIVADO CREDITO INCORPORADO ACT.FINAN.DISP.VENTA</v>
          </cell>
          <cell r="D466" t="str">
            <v>Cuenta base para Imputación saldo</v>
          </cell>
          <cell r="E466" t="str">
            <v>Anejo_III_1_0238</v>
          </cell>
          <cell r="F466" t="str">
            <v>C1_1_0336</v>
          </cell>
        </row>
        <row r="467">
          <cell r="B467">
            <v>10504020205</v>
          </cell>
          <cell r="C467" t="str">
            <v>RF OSR ACT FINAN HIBRIDOS DERIVADO CREDITO INCORPORADO CARTERA INVERSION A VTO</v>
          </cell>
          <cell r="D467" t="str">
            <v>Cuenta base para Imputación saldo</v>
          </cell>
          <cell r="E467" t="str">
            <v>Anejo_III_1_0018</v>
          </cell>
          <cell r="F467" t="str">
            <v>C1_1_0336</v>
          </cell>
        </row>
        <row r="468">
          <cell r="B468">
            <v>105040203</v>
          </cell>
          <cell r="C468" t="str">
            <v>RF OSR ACT FINAN HIBRIDOS RESTO</v>
          </cell>
          <cell r="D468" t="str">
            <v>Cuenta Sumatorio Totales. Cuenta no computable (utilizar cuenta base incluyda en el sumatorio)</v>
          </cell>
        </row>
        <row r="469">
          <cell r="B469">
            <v>10504020301</v>
          </cell>
          <cell r="C469" t="str">
            <v>RF OSR ACT FINAN HIBRIDOS RESTO CART.NEGOCIACION</v>
          </cell>
          <cell r="D469" t="str">
            <v>Cuenta base para Imputación saldo</v>
          </cell>
          <cell r="E469" t="str">
            <v>Anejo_III_1_0236</v>
          </cell>
          <cell r="F469" t="str">
            <v>C1_1_0337</v>
          </cell>
        </row>
        <row r="470">
          <cell r="B470">
            <v>10504020302</v>
          </cell>
          <cell r="C470" t="str">
            <v>RF OSR ACT FINAN HIBRIDOS RESTO VR CON CAMBIOS EN PYG</v>
          </cell>
          <cell r="D470" t="str">
            <v>Cuenta base para Imputación saldo</v>
          </cell>
          <cell r="E470" t="str">
            <v>Anejo_III_1_0237</v>
          </cell>
          <cell r="F470" t="str">
            <v>C1_1_0337</v>
          </cell>
        </row>
        <row r="471">
          <cell r="B471">
            <v>10504020303</v>
          </cell>
          <cell r="C471" t="str">
            <v>RF OSR ACT FINAN HIBRIDOS RESTO INVERSIONES CREDITICIAAS</v>
          </cell>
          <cell r="D471" t="str">
            <v>Cuenta base para Imputación saldo</v>
          </cell>
          <cell r="E471" t="str">
            <v>Anejo_III_1_0239</v>
          </cell>
          <cell r="F471" t="str">
            <v>C1_1_0337</v>
          </cell>
        </row>
        <row r="472">
          <cell r="B472">
            <v>10504020304</v>
          </cell>
          <cell r="C472" t="str">
            <v>RF OSR ACT FINAN HIBRIDOS RESTO ACT.FINAN.DISP.VENTA</v>
          </cell>
          <cell r="D472" t="str">
            <v>Cuenta base para Imputación saldo</v>
          </cell>
          <cell r="E472" t="str">
            <v>Anejo_III_1_0238</v>
          </cell>
          <cell r="F472" t="str">
            <v>C1_1_0337</v>
          </cell>
        </row>
        <row r="473">
          <cell r="B473">
            <v>10504020305</v>
          </cell>
          <cell r="C473" t="str">
            <v>RF OSR ACT FINAN HIBRIDOS RESTO CARTERA INVERSION A VTO</v>
          </cell>
          <cell r="D473" t="str">
            <v>Cuenta base para Imputación saldo</v>
          </cell>
          <cell r="E473" t="str">
            <v>Anejo_III_1_0018</v>
          </cell>
          <cell r="F473" t="str">
            <v>C1_1_0337</v>
          </cell>
        </row>
        <row r="474">
          <cell r="B474">
            <v>1050403</v>
          </cell>
          <cell r="C474" t="str">
            <v>RF OTROS SECTORES RESIDENTES.OTROS VALORES</v>
          </cell>
          <cell r="D474" t="str">
            <v>Cuenta Sumatorio Totales. Cuenta no computable (utilizar cuenta base incluyda en el sumatorio)</v>
          </cell>
        </row>
        <row r="475">
          <cell r="B475">
            <v>105040301</v>
          </cell>
          <cell r="C475" t="str">
            <v>RF OTROS SECTORES RESIDENTES.OTROS VALORES.PAGARES Y EFECTOS</v>
          </cell>
          <cell r="D475" t="str">
            <v>Cuenta Sumatorio Totales. Cuenta no computable (utilizar cuenta base incluyda en el sumatorio)</v>
          </cell>
        </row>
        <row r="476">
          <cell r="B476">
            <v>10504030101</v>
          </cell>
          <cell r="C476" t="str">
            <v>RF OT.SRE OTROS VALORES. PAGARES Y EFECTOS CART.NEGOCIACION</v>
          </cell>
          <cell r="D476" t="str">
            <v>Cuenta base para Imputación saldo</v>
          </cell>
          <cell r="E476" t="str">
            <v>Anejo_III_1_0236</v>
          </cell>
          <cell r="F476" t="str">
            <v>C1_1_0338</v>
          </cell>
        </row>
        <row r="477">
          <cell r="B477">
            <v>10504030102</v>
          </cell>
          <cell r="C477" t="str">
            <v>RF OT.SRE OTROS VALORES.PAGARES Y EFECTOS VR CON CAMBIOS EN PYG</v>
          </cell>
          <cell r="D477" t="str">
            <v>Cuenta base para Imputación saldo</v>
          </cell>
          <cell r="E477" t="str">
            <v>Anejo_III_1_0237</v>
          </cell>
          <cell r="F477" t="str">
            <v>C1_1_0338</v>
          </cell>
        </row>
        <row r="478">
          <cell r="B478">
            <v>10504030103</v>
          </cell>
          <cell r="C478" t="str">
            <v>RF OT.SRE OTROS VALORES.PAGARES Y EFECTOS INVERSIONES CREDITICIAS</v>
          </cell>
          <cell r="D478" t="str">
            <v>Cuenta base para Imputación saldo</v>
          </cell>
          <cell r="E478" t="str">
            <v>Anejo_III_1_0239</v>
          </cell>
          <cell r="F478" t="str">
            <v>C1_1_0338</v>
          </cell>
        </row>
        <row r="479">
          <cell r="B479">
            <v>10504030104</v>
          </cell>
          <cell r="C479" t="str">
            <v>RF OT.SRE OTROS VALORES.PAGARES Y EFECTOS ACT.FINAN.DISP.VENTA</v>
          </cell>
          <cell r="D479" t="str">
            <v>Cuenta base para Imputación saldo</v>
          </cell>
          <cell r="E479" t="str">
            <v>Anejo_III_1_0238</v>
          </cell>
          <cell r="F479" t="str">
            <v>C1_1_0338</v>
          </cell>
        </row>
        <row r="480">
          <cell r="B480">
            <v>10504030105</v>
          </cell>
          <cell r="C480" t="str">
            <v>RF OT.SRE OTROS VALORES.PAGARES Y EFECTOS CARTERA INVERSION A VTO</v>
          </cell>
          <cell r="D480" t="str">
            <v>Cuenta base para Imputación saldo</v>
          </cell>
          <cell r="E480" t="str">
            <v>Anejo_III_1_0018</v>
          </cell>
          <cell r="F480" t="str">
            <v>C1_1_0338</v>
          </cell>
        </row>
        <row r="481">
          <cell r="B481">
            <v>105040302</v>
          </cell>
          <cell r="C481" t="str">
            <v>RF OTROS SECTORES RESIDENTES.OTROS VALORES.RESTO</v>
          </cell>
          <cell r="D481" t="str">
            <v>Cuenta Sumatorio Totales. Cuenta no computable (utilizar cuenta base incluyda en el sumatorio)</v>
          </cell>
        </row>
        <row r="482">
          <cell r="B482">
            <v>10504030201</v>
          </cell>
          <cell r="C482" t="str">
            <v>RF OTROS SECTORES RESIDENTES.OTROS VALORES.RESTO.CART.NEGOCIACION</v>
          </cell>
          <cell r="D482" t="str">
            <v>Cuenta base para Imputación saldo</v>
          </cell>
          <cell r="E482" t="str">
            <v>Anejo_III_1_0236</v>
          </cell>
          <cell r="F482" t="str">
            <v>C1_1_0338</v>
          </cell>
        </row>
        <row r="483">
          <cell r="B483">
            <v>10504030202</v>
          </cell>
          <cell r="C483" t="str">
            <v>RF OTROS SECTORES RESIDENTES. OTROS VALORES.RESTO.VR CON CAMBIOS EN PYG</v>
          </cell>
          <cell r="D483" t="str">
            <v>Cuenta base para Imputación saldo</v>
          </cell>
          <cell r="E483" t="str">
            <v>Anejo_III_1_0237</v>
          </cell>
          <cell r="F483" t="str">
            <v>C1_1_0338</v>
          </cell>
        </row>
        <row r="484">
          <cell r="B484">
            <v>10504030203</v>
          </cell>
          <cell r="C484" t="str">
            <v>RF OTROS SECTORES RESIDENTES. OTROS VALORES.RESTO.INVERSIONES CREDITICIAS</v>
          </cell>
          <cell r="D484" t="str">
            <v>Cuenta base para Imputación saldo</v>
          </cell>
          <cell r="E484" t="str">
            <v>Anejo_III_1_0239</v>
          </cell>
          <cell r="F484" t="str">
            <v>C1_1_0338</v>
          </cell>
        </row>
        <row r="485">
          <cell r="B485">
            <v>10504030204</v>
          </cell>
          <cell r="C485" t="str">
            <v>RF OTROS SECTORES RESIDENTES.OTROS VALORES.RESTO.ACT.FINAN.DISP.VENTA</v>
          </cell>
          <cell r="D485" t="str">
            <v>Cuenta base para Imputación saldo</v>
          </cell>
          <cell r="E485" t="str">
            <v>Anejo_III_1_0238</v>
          </cell>
          <cell r="F485" t="str">
            <v>C1_1_0338</v>
          </cell>
        </row>
        <row r="486">
          <cell r="B486">
            <v>10504030205</v>
          </cell>
          <cell r="C486" t="str">
            <v>RF OTROS SECTORES RESIDENTES.OTROS VALORES.RESTO.CARTERA INVERSION A VTO</v>
          </cell>
          <cell r="D486" t="str">
            <v>Cuenta base para Imputación saldo</v>
          </cell>
          <cell r="E486" t="str">
            <v>Anejo_III_1_0018</v>
          </cell>
          <cell r="F486" t="str">
            <v>C1_1_0338</v>
          </cell>
        </row>
        <row r="487">
          <cell r="B487">
            <v>10505</v>
          </cell>
          <cell r="C487" t="str">
            <v>VALORES REPRESENTATIVOS DE DEUDA.ADMINISTRACIONES PUBLICAS NO RESIDENTES</v>
          </cell>
          <cell r="D487" t="str">
            <v>Cuenta Sumatorio Totales. Cuenta no computable (utilizar cuenta base incluyda en el sumatorio)</v>
          </cell>
        </row>
        <row r="488">
          <cell r="B488">
            <v>1050501</v>
          </cell>
          <cell r="C488" t="str">
            <v>RF ADMINISTRACIONES PUBLICAS NRE CART.NEGOCIACION</v>
          </cell>
          <cell r="D488" t="str">
            <v>Cuenta base para Imputación saldo</v>
          </cell>
          <cell r="E488" t="str">
            <v>Anejo_III_1_0236</v>
          </cell>
          <cell r="F488" t="str">
            <v>C1_1_0320</v>
          </cell>
        </row>
        <row r="489">
          <cell r="B489">
            <v>1050502</v>
          </cell>
          <cell r="C489" t="str">
            <v>RF ADMINISTRACIONES PUBLICAS NRE VR CON CAMBIOS EN PYG</v>
          </cell>
          <cell r="D489" t="str">
            <v>Cuenta base para Imputación saldo</v>
          </cell>
          <cell r="E489" t="str">
            <v>Anejo_III_1_0237</v>
          </cell>
          <cell r="F489" t="str">
            <v>C1_1_0320</v>
          </cell>
        </row>
        <row r="490">
          <cell r="B490">
            <v>1050503</v>
          </cell>
          <cell r="C490" t="str">
            <v>RF ADMINISTRACIONES PUBLICAS NRE INVERSIONES CREDITICIAS</v>
          </cell>
          <cell r="D490" t="str">
            <v>Cuenta base para Imputación saldo</v>
          </cell>
          <cell r="E490" t="str">
            <v>Anejo_III_1_0239</v>
          </cell>
          <cell r="F490" t="str">
            <v>C1_1_0320</v>
          </cell>
        </row>
        <row r="491">
          <cell r="B491">
            <v>1050504</v>
          </cell>
          <cell r="C491" t="str">
            <v>RF ADMINISTRACIONES PUBLICAS NRE ACT.FINAN.DISP.VENTA</v>
          </cell>
          <cell r="D491" t="str">
            <v>Cuenta base para Imputación saldo</v>
          </cell>
          <cell r="E491" t="str">
            <v>Anejo_III_1_0238</v>
          </cell>
          <cell r="F491" t="str">
            <v>C1_1_0320</v>
          </cell>
        </row>
        <row r="492">
          <cell r="B492">
            <v>1050505</v>
          </cell>
          <cell r="C492" t="str">
            <v>RF ADMINISTRACIONES PUBLICAS NRE CARTERA INVERSION A VTO</v>
          </cell>
          <cell r="D492" t="str">
            <v>Cuenta base para Imputación saldo</v>
          </cell>
          <cell r="E492" t="str">
            <v>Anejo_III_1_0018</v>
          </cell>
          <cell r="F492" t="str">
            <v>C1_1_0320</v>
          </cell>
        </row>
        <row r="493">
          <cell r="B493">
            <v>10506</v>
          </cell>
          <cell r="C493" t="str">
            <v>VALORES REPRESENTATIVOS DE DEUDA.OTROS SECTORES NO RESIDENTES</v>
          </cell>
          <cell r="D493" t="str">
            <v>Cuenta Sumatorio Totales. Cuenta no computable (utilizar cuenta base incluyda en el sumatorio)</v>
          </cell>
        </row>
        <row r="494">
          <cell r="B494">
            <v>1050601</v>
          </cell>
          <cell r="C494" t="str">
            <v>RF OTROS SECTORES RESIDENTES.INSTRUMENTOS SUBORDINADOS</v>
          </cell>
          <cell r="D494" t="str">
            <v>Cuenta Sumatorio Totales. Cuenta no computable (utilizar cuenta base incluyda en el sumatorio)</v>
          </cell>
        </row>
        <row r="495">
          <cell r="B495">
            <v>105060101</v>
          </cell>
          <cell r="C495" t="str">
            <v>RF OTROS SECTORES NO RESIDENTES.INSTRUMENTOS SUBORDINADOS.CART.NEGOCIACION</v>
          </cell>
          <cell r="D495" t="str">
            <v>Cuenta base para Imputación saldo</v>
          </cell>
          <cell r="E495" t="str">
            <v>Anejo_III_1_0236</v>
          </cell>
          <cell r="F495" t="str">
            <v>C1_1_0333</v>
          </cell>
        </row>
        <row r="496">
          <cell r="B496">
            <v>105060102</v>
          </cell>
          <cell r="C496" t="str">
            <v>RF OTROS SECTORES NO RESIDENTES.INSTRUMENTOS SUBORDINADOS.VR CON CAMBIOS EN PYG</v>
          </cell>
          <cell r="D496" t="str">
            <v>Cuenta base para Imputación saldo</v>
          </cell>
          <cell r="E496" t="str">
            <v>Anejo_III_1_0237</v>
          </cell>
          <cell r="F496" t="str">
            <v>C1_1_0333</v>
          </cell>
        </row>
        <row r="497">
          <cell r="B497">
            <v>105060103</v>
          </cell>
          <cell r="C497" t="str">
            <v>RF OTROS SECTORES NO RESIDENTES.INSTRUMENTOS SUBORDINADOS.INVERSIONES CREDITICIAS</v>
          </cell>
          <cell r="D497" t="str">
            <v>Cuenta base para Imputación saldo</v>
          </cell>
          <cell r="E497" t="str">
            <v>Anejo_III_1_0239</v>
          </cell>
          <cell r="F497" t="str">
            <v>C1_1_0333</v>
          </cell>
        </row>
        <row r="498">
          <cell r="B498">
            <v>105060104</v>
          </cell>
          <cell r="C498" t="str">
            <v>RF OTROS SECTORES NO RESIDENTES.INSTRUMENTOS SUBORDINADOS ACT.FINAN.DISP.VENTA</v>
          </cell>
          <cell r="D498" t="str">
            <v>Cuenta base para Imputación saldo</v>
          </cell>
          <cell r="E498" t="str">
            <v>Anejo_III_1_0238</v>
          </cell>
          <cell r="F498" t="str">
            <v>C1_1_0333</v>
          </cell>
        </row>
        <row r="499">
          <cell r="B499">
            <v>105060105</v>
          </cell>
          <cell r="C499" t="str">
            <v>RF OTROS SECTORES NO RESIDENT.INSTRUMENTOS SUBORDINADOS CARTERA INVERSION A VTO</v>
          </cell>
          <cell r="D499" t="str">
            <v>Cuenta base para Imputación saldo</v>
          </cell>
          <cell r="E499" t="str">
            <v>Anejo_III_1_0018</v>
          </cell>
          <cell r="F499" t="str">
            <v>C1_1_0333</v>
          </cell>
        </row>
        <row r="500">
          <cell r="B500">
            <v>1050602</v>
          </cell>
          <cell r="C500" t="str">
            <v>RF OTROS SECTORES NO RESIDENTES.ACTIVOS FINANCIEROS HIBRIDOS</v>
          </cell>
          <cell r="D500" t="str">
            <v>Cuenta Sumatorio Totales. Cuenta no computable (utilizar cuenta base incluyda en el sumatorio)</v>
          </cell>
        </row>
        <row r="501">
          <cell r="B501">
            <v>105060201</v>
          </cell>
          <cell r="C501" t="str">
            <v>RF OS NRE ACT FINAN HIBRIDOS CON CAPITAL GARANTIZADO</v>
          </cell>
          <cell r="D501" t="str">
            <v>Cuenta Sumatorio Totales. Cuenta no computable (utilizar cuenta base incluyda en el sumatorio)</v>
          </cell>
        </row>
        <row r="502">
          <cell r="B502">
            <v>10506020101</v>
          </cell>
          <cell r="C502" t="str">
            <v>RF OS NRE ACT FINAN HIBRIDOS CON CAPITAL GARANTIZADO CART.NEGOCIACION</v>
          </cell>
          <cell r="D502" t="str">
            <v>Cuenta base para Imputación saldo</v>
          </cell>
          <cell r="E502" t="str">
            <v>Anejo_III_1_0236</v>
          </cell>
          <cell r="F502" t="str">
            <v>C1_1_0335</v>
          </cell>
        </row>
        <row r="503">
          <cell r="B503">
            <v>10506020102</v>
          </cell>
          <cell r="C503" t="str">
            <v>RF OS NRE ACT FINAN HIBRIDOS CON CAPITAL GARANTIZADO VR CON CAMBIOS EN PYG</v>
          </cell>
          <cell r="D503" t="str">
            <v>Cuenta base para Imputación saldo</v>
          </cell>
          <cell r="E503" t="str">
            <v>Anejo_III_1_0237</v>
          </cell>
          <cell r="F503" t="str">
            <v>C1_1_0335</v>
          </cell>
        </row>
        <row r="504">
          <cell r="B504">
            <v>10506020103</v>
          </cell>
          <cell r="C504" t="str">
            <v>RF OS NRE ACT FINAN HIBRIDOS CON CAPITAL GARANTIZADO INVERSIONES CREDITICIAS</v>
          </cell>
          <cell r="D504" t="str">
            <v>Cuenta base para Imputación saldo</v>
          </cell>
          <cell r="E504" t="str">
            <v>Anejo_III_1_0239</v>
          </cell>
          <cell r="F504" t="str">
            <v>C1_1_0335</v>
          </cell>
        </row>
        <row r="505">
          <cell r="B505">
            <v>10506020104</v>
          </cell>
          <cell r="C505" t="str">
            <v>RF OS NRE ACT FINAN HIBRIDOS CON CAPITAL GARANTIZADO ACT.FINAN.DISP.VENTA</v>
          </cell>
          <cell r="D505" t="str">
            <v>Cuenta base para Imputación saldo</v>
          </cell>
          <cell r="E505" t="str">
            <v>Anejo_III_1_0238</v>
          </cell>
          <cell r="F505" t="str">
            <v>C1_1_0335</v>
          </cell>
        </row>
        <row r="506">
          <cell r="B506">
            <v>10506020105</v>
          </cell>
          <cell r="C506" t="str">
            <v>RF OS NRE ACT FINAN HIBRIDOS CON CAPITAL GARANTIZADO CARTERA INVERSION A VTO</v>
          </cell>
          <cell r="D506" t="str">
            <v>Cuenta base para Imputación saldo</v>
          </cell>
          <cell r="E506" t="str">
            <v>Anejo_III_1_0018</v>
          </cell>
          <cell r="F506" t="str">
            <v>C1_1_0335</v>
          </cell>
        </row>
        <row r="507">
          <cell r="B507">
            <v>105060202</v>
          </cell>
          <cell r="C507" t="str">
            <v>RF OS NRE ACT FINAN HIBRIDOS DERIVADO CREDITO INCORPORADO</v>
          </cell>
          <cell r="D507" t="str">
            <v>Cuenta Sumatorio Totales. Cuenta no computable (utilizar cuenta base incluyda en el sumatorio)</v>
          </cell>
        </row>
        <row r="508">
          <cell r="B508">
            <v>10506020201</v>
          </cell>
          <cell r="C508" t="str">
            <v>RF OS NRE ACT FINAN HIBRIDOS DERIVADO CREDITO INCORPORADO CART.NEGOCIACION</v>
          </cell>
          <cell r="D508" t="str">
            <v>Cuenta base para Imputación saldo</v>
          </cell>
          <cell r="E508" t="str">
            <v>Anejo_III_1_0236</v>
          </cell>
          <cell r="F508" t="str">
            <v>C1_1_0336</v>
          </cell>
        </row>
        <row r="509">
          <cell r="B509">
            <v>10506020202</v>
          </cell>
          <cell r="C509" t="str">
            <v>RF OS NRE ACTI FINAN HIBRIDOS DERIVADO CREDITO INCORPORADO VR CON CAMBIOS EN PYG</v>
          </cell>
          <cell r="D509" t="str">
            <v>Cuenta base para Imputación saldo</v>
          </cell>
          <cell r="E509" t="str">
            <v>Anejo_III_1_0237</v>
          </cell>
          <cell r="F509" t="str">
            <v>C1_1_0336</v>
          </cell>
        </row>
        <row r="510">
          <cell r="B510">
            <v>10506020203</v>
          </cell>
          <cell r="C510" t="str">
            <v>RF OS NRE ACTI FINAN HIBRIDOS DERIVADO CREDITO INCORPORADO INVERSIONES CREDITICIAS</v>
          </cell>
          <cell r="D510" t="str">
            <v>Cuenta base para Imputación saldo</v>
          </cell>
          <cell r="E510" t="str">
            <v>Anejo_III_1_0239</v>
          </cell>
          <cell r="F510" t="str">
            <v>C1_1_0336</v>
          </cell>
        </row>
        <row r="511">
          <cell r="B511">
            <v>10506020204</v>
          </cell>
          <cell r="C511" t="str">
            <v>RF OS NRE ACT FINAN HIBRIDOS DERIVADO CREDITO INCORPORADO ACT.FINAN.DISP.VENTA</v>
          </cell>
          <cell r="D511" t="str">
            <v>Cuenta base para Imputación saldo</v>
          </cell>
          <cell r="E511" t="str">
            <v>Anejo_III_1_0238</v>
          </cell>
          <cell r="F511" t="str">
            <v>C1_1_0336</v>
          </cell>
        </row>
        <row r="512">
          <cell r="B512">
            <v>10506020205</v>
          </cell>
          <cell r="C512" t="str">
            <v>RF OS NRE ACT FINAN HIBRIDOS DERIVADO CREDITO INCORPOR CARTERA INVERSION A VTO</v>
          </cell>
          <cell r="D512" t="str">
            <v>Cuenta base para Imputación saldo</v>
          </cell>
          <cell r="E512" t="str">
            <v>Anejo_III_1_0018</v>
          </cell>
          <cell r="F512" t="str">
            <v>C1_1_0336</v>
          </cell>
        </row>
        <row r="513">
          <cell r="B513">
            <v>105060203</v>
          </cell>
          <cell r="C513" t="str">
            <v>RF OS NRE ACT FINAN HIBRIDOS RESTO</v>
          </cell>
          <cell r="D513" t="str">
            <v>Cuenta Sumatorio Totales. Cuenta no computable (utilizar cuenta base incluyda en el sumatorio)</v>
          </cell>
        </row>
        <row r="514">
          <cell r="B514">
            <v>10506020301</v>
          </cell>
          <cell r="C514" t="str">
            <v>RF OS NRE ACT FINAN HIBRIDOS RESTO CART.NEGOCIACION</v>
          </cell>
          <cell r="D514" t="str">
            <v>Cuenta base para Imputación saldo</v>
          </cell>
          <cell r="E514" t="str">
            <v>Anejo_III_1_0236</v>
          </cell>
          <cell r="F514" t="str">
            <v>C1_1_0337</v>
          </cell>
        </row>
        <row r="515">
          <cell r="B515">
            <v>10506020302</v>
          </cell>
          <cell r="C515" t="str">
            <v>RF OS NRE ACT FINAN HIBRIDOS RESTO VR CON CAMBIO EN PYG</v>
          </cell>
          <cell r="D515" t="str">
            <v>Cuenta base para Imputación saldo</v>
          </cell>
          <cell r="E515" t="str">
            <v>Anejo_III_1_0237</v>
          </cell>
          <cell r="F515" t="str">
            <v>C1_1_0337</v>
          </cell>
        </row>
        <row r="516">
          <cell r="B516">
            <v>10506020303</v>
          </cell>
          <cell r="C516" t="str">
            <v>RF OS NRE ACT FINAN HIBRIDOS RESTO INVERSIONES CREDITICIAS</v>
          </cell>
          <cell r="D516" t="str">
            <v>Cuenta base para Imputación saldo</v>
          </cell>
          <cell r="E516" t="str">
            <v>Anejo_III_1_0239</v>
          </cell>
          <cell r="F516" t="str">
            <v>C1_1_0337</v>
          </cell>
        </row>
        <row r="517">
          <cell r="B517">
            <v>10506020304</v>
          </cell>
          <cell r="C517" t="str">
            <v>RF OS NRE ACT FINAN HIBRIDOS RESTO ACT.FINAN.DISP.VENTA</v>
          </cell>
          <cell r="D517" t="str">
            <v>Cuenta base para Imputación saldo</v>
          </cell>
          <cell r="E517" t="str">
            <v>Anejo_III_1_0238</v>
          </cell>
          <cell r="F517" t="str">
            <v>C1_1_0337</v>
          </cell>
        </row>
        <row r="518">
          <cell r="B518">
            <v>10506020305</v>
          </cell>
          <cell r="C518" t="str">
            <v>RF OS NRE ACT FINAN HIBRIDOS RESTO CARTERA INVERSION A VTO</v>
          </cell>
          <cell r="D518" t="str">
            <v>Cuenta base para Imputación saldo</v>
          </cell>
          <cell r="E518" t="str">
            <v>Anejo_III_1_0018</v>
          </cell>
          <cell r="F518" t="str">
            <v>C1_1_0337</v>
          </cell>
        </row>
        <row r="519">
          <cell r="B519">
            <v>1050603</v>
          </cell>
          <cell r="C519" t="str">
            <v>RF OTROS SECTORES NO RESIDENTES.OTROS VALORES</v>
          </cell>
          <cell r="D519" t="str">
            <v>Cuenta Sumatorio Totales. Cuenta no computable (utilizar cuenta base incluyda en el sumatorio)</v>
          </cell>
        </row>
        <row r="520">
          <cell r="B520">
            <v>105060301</v>
          </cell>
          <cell r="C520" t="str">
            <v>RESTO RF OS NRE.OTROS VALORES CART.NEGOCIACION</v>
          </cell>
          <cell r="D520" t="str">
            <v>Cuenta base para Imputación saldo</v>
          </cell>
          <cell r="E520" t="str">
            <v>Anejo_III_1_0236</v>
          </cell>
          <cell r="F520" t="str">
            <v>C1_1_0338</v>
          </cell>
        </row>
        <row r="521">
          <cell r="B521">
            <v>105060302</v>
          </cell>
          <cell r="C521" t="str">
            <v>RESTO RF OS NRE.OTROS VALORES VR CON CAMBIOS EN PYG</v>
          </cell>
          <cell r="D521" t="str">
            <v>Cuenta base para Imputación saldo</v>
          </cell>
          <cell r="E521" t="str">
            <v>Anejo_III_1_0237</v>
          </cell>
          <cell r="F521" t="str">
            <v>C1_1_0338</v>
          </cell>
        </row>
        <row r="522">
          <cell r="B522">
            <v>105060303</v>
          </cell>
          <cell r="C522" t="str">
            <v>RESTO RF OS NRE.OTROS VALORES INVERSIONES CREDITICIAS</v>
          </cell>
          <cell r="D522" t="str">
            <v>Cuenta base para Imputación saldo</v>
          </cell>
          <cell r="E522" t="str">
            <v>Anejo_III_1_0239</v>
          </cell>
          <cell r="F522" t="str">
            <v>C1_1_0338</v>
          </cell>
        </row>
        <row r="523">
          <cell r="B523">
            <v>105060304</v>
          </cell>
          <cell r="C523" t="str">
            <v>RESTO RF OS NRE.OTROS VALORES ACT.FINAN.DISP.VENTA</v>
          </cell>
          <cell r="D523" t="str">
            <v>Cuenta base para Imputación saldo</v>
          </cell>
          <cell r="E523" t="str">
            <v>Anejo_III_1_0238</v>
          </cell>
          <cell r="F523" t="str">
            <v>C1_1_0338</v>
          </cell>
        </row>
        <row r="524">
          <cell r="B524">
            <v>105060305</v>
          </cell>
          <cell r="C524" t="str">
            <v>RESTO RF OS NRE.OTROS VALORES CARTERA INVERSION A VTO</v>
          </cell>
          <cell r="D524" t="str">
            <v>Cuenta base para Imputación saldo</v>
          </cell>
          <cell r="E524" t="str">
            <v>Anejo_III_1_0018</v>
          </cell>
          <cell r="F524" t="str">
            <v>C1_1_0338</v>
          </cell>
        </row>
        <row r="525">
          <cell r="B525">
            <v>10507</v>
          </cell>
          <cell r="C525" t="str">
            <v>VALORES REPRESENTATIVOS DE DEUDA.ACTIVOS DUDOSOS</v>
          </cell>
          <cell r="D525" t="str">
            <v>Cuenta Sumatorio Totales. Cuenta no computable (utilizar cuenta base incluyda en el sumatorio)</v>
          </cell>
        </row>
        <row r="526">
          <cell r="B526">
            <v>1050701</v>
          </cell>
          <cell r="C526" t="str">
            <v>RF ACTIVOS DUDOSOS CART.NEGOCIACION</v>
          </cell>
          <cell r="D526" t="str">
            <v>Cuenta base para Imputación saldo</v>
          </cell>
          <cell r="E526" t="str">
            <v>Anejo_III_1_0236</v>
          </cell>
          <cell r="F526" t="str">
            <v>C1_1_0305</v>
          </cell>
        </row>
        <row r="527">
          <cell r="B527">
            <v>1050702</v>
          </cell>
          <cell r="C527" t="str">
            <v>RF ACTIVOS DUDOSOS VR CON CAMBIOS EN PYG</v>
          </cell>
          <cell r="D527" t="str">
            <v>Cuenta base para Imputación saldo</v>
          </cell>
          <cell r="E527" t="str">
            <v>Anejo_III_1_0237</v>
          </cell>
          <cell r="F527" t="str">
            <v>C1_1_0305</v>
          </cell>
        </row>
        <row r="528">
          <cell r="B528">
            <v>1050703</v>
          </cell>
          <cell r="C528" t="str">
            <v>RF ACTIVOS DUDOSOS INVERSIONES CREDITICIAS</v>
          </cell>
          <cell r="D528" t="str">
            <v>Cuenta base para Imputación saldo</v>
          </cell>
          <cell r="E528" t="str">
            <v>Anejo_III_1_0239</v>
          </cell>
          <cell r="F528" t="str">
            <v>C1_1_0305</v>
          </cell>
        </row>
        <row r="529">
          <cell r="B529">
            <v>1050704</v>
          </cell>
          <cell r="C529" t="str">
            <v>RF ACTIVOS DUDOSOS ACT.FINAN.DISP.VENTA</v>
          </cell>
          <cell r="D529" t="str">
            <v>Cuenta base para Imputación saldo</v>
          </cell>
          <cell r="E529" t="str">
            <v>Anejo_III_1_0238</v>
          </cell>
          <cell r="F529" t="str">
            <v>C1_1_0305</v>
          </cell>
        </row>
        <row r="530">
          <cell r="B530">
            <v>1050705</v>
          </cell>
          <cell r="C530" t="str">
            <v>RF ACTIVOS DUDOSOS CARTERA INVERSION A VTO</v>
          </cell>
          <cell r="D530" t="str">
            <v>Cuenta base para Imputación saldo</v>
          </cell>
          <cell r="E530" t="str">
            <v>Anejo_III_1_0018</v>
          </cell>
          <cell r="F530" t="str">
            <v>C1_1_0305</v>
          </cell>
        </row>
        <row r="531">
          <cell r="B531">
            <v>10508</v>
          </cell>
          <cell r="C531" t="str">
            <v>VALORES REPRESENTATIVOS DE DEUDA.AJUSTES POR VALORACION (+/-)</v>
          </cell>
          <cell r="D531" t="str">
            <v>Cuenta Sumatorio Totales. Cuenta no computable (utilizar cuenta base incluyda en el sumatorio)</v>
          </cell>
        </row>
        <row r="532">
          <cell r="B532">
            <v>1050801</v>
          </cell>
          <cell r="C532" t="str">
            <v>VALORES REPRESENTATIVOS DE DEUDA CORRECC.VALOR POR DETERIORO ACTIVOS (-)</v>
          </cell>
          <cell r="D532" t="str">
            <v>Cuenta Sumatorio Totales. Cuenta no computable (utilizar cuenta base incluyda en el sumatorio)</v>
          </cell>
        </row>
        <row r="533">
          <cell r="B533">
            <v>105080101</v>
          </cell>
          <cell r="C533" t="str">
            <v>VRD CORRECC.VALOR POR DETERIORO ACTIVOS (-).CART NEGOCIACION</v>
          </cell>
          <cell r="D533" t="str">
            <v>Cuenta Sumatorio Totales. Cuenta no computable (utilizar cuenta base incluyda en el sumatorio)</v>
          </cell>
        </row>
        <row r="534">
          <cell r="B534">
            <v>10508010101</v>
          </cell>
          <cell r="C534" t="str">
            <v>VRD CORRECC.VALOR POR DETERIORO ACTIVOS (-).CART NEGOCIACION COBERTURA ESPECIFICA</v>
          </cell>
          <cell r="D534" t="str">
            <v>Cuenta base para Imputación saldo</v>
          </cell>
          <cell r="E534" t="str">
            <v>Anejo_III_1_0236</v>
          </cell>
          <cell r="F534" t="str">
            <v>C1_1_0310</v>
          </cell>
        </row>
        <row r="535">
          <cell r="B535">
            <v>10508010102</v>
          </cell>
          <cell r="C535" t="str">
            <v>VRD CORRECC.VALOR POR DETERIORO ACTIVOS (-).CART NEGOCIACION COBERTURA GENERICA</v>
          </cell>
          <cell r="D535" t="str">
            <v>Cuenta base para Imputación saldo</v>
          </cell>
          <cell r="E535" t="str">
            <v>Anejo_III_1_0236</v>
          </cell>
          <cell r="F535" t="str">
            <v>C1_1_0310</v>
          </cell>
        </row>
        <row r="536">
          <cell r="B536">
            <v>10508010103</v>
          </cell>
          <cell r="C536" t="str">
            <v>VRD CORRECC.VALOR POR DETERIORO ACTIVOS (-).CART NEGOCIACION COBERTURA RIESGO PAIS</v>
          </cell>
          <cell r="D536" t="str">
            <v>Cuenta base para Imputación saldo</v>
          </cell>
          <cell r="E536" t="str">
            <v>Anejo_III_1_0236</v>
          </cell>
          <cell r="F536" t="str">
            <v>C1_1_0310</v>
          </cell>
        </row>
        <row r="537">
          <cell r="B537">
            <v>10508010104</v>
          </cell>
          <cell r="C537" t="str">
            <v>VRD CORRECC.VALOR POR DETERIORO ACTIVOS (-).CART NEGOCIACION COBERTURA RIESGO SUB.</v>
          </cell>
          <cell r="D537" t="str">
            <v>Cuenta base para Imputación saldo</v>
          </cell>
          <cell r="E537" t="str">
            <v>Anejo_III_1_0236</v>
          </cell>
          <cell r="F537" t="str">
            <v>C1_1_0310</v>
          </cell>
        </row>
        <row r="538">
          <cell r="B538">
            <v>105080102</v>
          </cell>
          <cell r="C538" t="str">
            <v>VRD CORRECC.VALOR POR DETERIORO ACTIVOS (-).VR CON CAMBIOS EN PYG</v>
          </cell>
          <cell r="D538" t="str">
            <v>Cuenta Sumatorio Totales. Cuenta no computable (utilizar cuenta base incluyda en el sumatorio)</v>
          </cell>
        </row>
        <row r="539">
          <cell r="B539">
            <v>10508010201</v>
          </cell>
          <cell r="C539" t="str">
            <v>VRD CORRECC.VALOR POR DETERIORO ACTIVOS (-).VR CON CAMBIOS EN PYG COBERTURA ESPECIFICA</v>
          </cell>
          <cell r="D539" t="str">
            <v>Cuenta base para Imputación saldo</v>
          </cell>
          <cell r="E539" t="str">
            <v>Anejo_III_1_0237</v>
          </cell>
          <cell r="F539" t="str">
            <v>C1_1_0310</v>
          </cell>
        </row>
        <row r="540">
          <cell r="B540">
            <v>10508010202</v>
          </cell>
          <cell r="C540" t="str">
            <v>VRD CORRECC.VALOR POR DETERIORO ACTIVOS (-).VR CON CAMBIOS EN PYG COBERTURA GENERICA</v>
          </cell>
          <cell r="D540" t="str">
            <v>Cuenta base para Imputación saldo</v>
          </cell>
          <cell r="E540" t="str">
            <v>Anejo_III_1_0237</v>
          </cell>
          <cell r="F540" t="str">
            <v>C1_1_0310</v>
          </cell>
        </row>
        <row r="541">
          <cell r="B541">
            <v>10508010203</v>
          </cell>
          <cell r="C541" t="str">
            <v>VRD CORRECC.VALOR POR DETERIORO ACTIVOS (-).VR CON CAMBIOS EN PYG COBERTURA RIESGO PAIS</v>
          </cell>
          <cell r="D541" t="str">
            <v>Cuenta base para Imputación saldo</v>
          </cell>
          <cell r="E541" t="str">
            <v>Anejo_III_1_0237</v>
          </cell>
          <cell r="F541" t="str">
            <v>C1_1_0310</v>
          </cell>
        </row>
        <row r="542">
          <cell r="B542">
            <v>10508010204</v>
          </cell>
          <cell r="C542" t="str">
            <v>VRD CORRECC.VALOR POR DETERIORO ACTIVOS (-).VR CON CAMBIOS EN PYG COBERTURA RIESGO SUB.</v>
          </cell>
          <cell r="D542" t="str">
            <v>Cuenta base para Imputación saldo</v>
          </cell>
          <cell r="E542" t="str">
            <v>Anejo_III_1_0237</v>
          </cell>
          <cell r="F542" t="str">
            <v>C1_1_0310</v>
          </cell>
        </row>
        <row r="543">
          <cell r="B543">
            <v>105080103</v>
          </cell>
          <cell r="C543" t="str">
            <v>VRD CORRECC.VALOR POR DETERIORO ACTIVOS (-).INVERSIONES CREDITICIAS</v>
          </cell>
          <cell r="D543" t="str">
            <v>Cuenta Sumatorio Totales. Cuenta no computable (utilizar cuenta base incluyda en el sumatorio)</v>
          </cell>
        </row>
        <row r="544">
          <cell r="B544">
            <v>10508010301</v>
          </cell>
          <cell r="C544" t="str">
            <v>VRD CORRECC.VALOR POR DETERIORO ACTIVOS (-).INVERSIONES CREDITICIAS COBERTURA ESPECIFICA</v>
          </cell>
          <cell r="D544" t="str">
            <v>Cuenta base para Imputación saldo</v>
          </cell>
          <cell r="E544" t="str">
            <v>Anejo_III_1_0239</v>
          </cell>
          <cell r="F544" t="str">
            <v>C1_1_0310</v>
          </cell>
        </row>
        <row r="545">
          <cell r="B545">
            <v>10508010302</v>
          </cell>
          <cell r="C545" t="str">
            <v>VRD CORRECC.VALOR POR DETERIORO ACTIVOS (-).INVERSIONES CREDITICIAS COBERTURA GENERICA</v>
          </cell>
          <cell r="D545" t="str">
            <v>Cuenta base para Imputación saldo</v>
          </cell>
          <cell r="E545" t="str">
            <v>Anejo_III_1_0239</v>
          </cell>
          <cell r="F545" t="str">
            <v>C1_1_0310</v>
          </cell>
        </row>
        <row r="546">
          <cell r="B546">
            <v>10508010303</v>
          </cell>
          <cell r="C546" t="str">
            <v>VRD CORRECC.VALOR POR DETERIORO ACTIVOS (-).INVERSIONES CREDITICIAS COBERTURA RIESGO PAIS</v>
          </cell>
          <cell r="D546" t="str">
            <v>Cuenta base para Imputación saldo</v>
          </cell>
          <cell r="E546" t="str">
            <v>Anejo_III_1_0239</v>
          </cell>
          <cell r="F546" t="str">
            <v>C1_1_0310</v>
          </cell>
        </row>
        <row r="547">
          <cell r="B547">
            <v>10508010304</v>
          </cell>
          <cell r="C547" t="str">
            <v>VRD CORRECC.VALOR POR DETERIORO ACTIVOS (-).INVERSIONES CREDITICIAS COBERTURA RIESGO SUB.</v>
          </cell>
          <cell r="D547" t="str">
            <v>Cuenta base para Imputación saldo</v>
          </cell>
          <cell r="E547" t="str">
            <v>Anejo_III_1_0239</v>
          </cell>
          <cell r="F547" t="str">
            <v>C1_1_0310</v>
          </cell>
        </row>
        <row r="548">
          <cell r="B548">
            <v>105080104</v>
          </cell>
          <cell r="C548" t="str">
            <v>VRD CORRECC.VALOR POR DETERIORO ACTIVOS (-).AF DISP VENTA</v>
          </cell>
          <cell r="D548" t="str">
            <v>Cuenta Sumatorio Totales. Cuenta no computable (utilizar cuenta base incluyda en el sumatorio)</v>
          </cell>
        </row>
        <row r="549">
          <cell r="B549">
            <v>10508010401</v>
          </cell>
          <cell r="C549" t="str">
            <v>VRD CORRECC.VALOR POR DETERIORO ACTIVOS (-).AF DISP VENTA COBERTURA ESPECIFICA</v>
          </cell>
          <cell r="D549" t="str">
            <v>Cuenta base para Imputación saldo</v>
          </cell>
          <cell r="E549" t="str">
            <v>Anejo_III_1_0238</v>
          </cell>
          <cell r="F549" t="str">
            <v>C1_1_0310</v>
          </cell>
        </row>
        <row r="550">
          <cell r="B550">
            <v>10508010402</v>
          </cell>
          <cell r="C550" t="str">
            <v>VRD CORRECC.VALOR POR DETERIORO ACTIVOS (-).AF DISP VENTA COBERTURA GENERICA</v>
          </cell>
          <cell r="D550" t="str">
            <v>Cuenta base para Imputación saldo</v>
          </cell>
          <cell r="E550" t="str">
            <v>Anejo_III_1_0238</v>
          </cell>
          <cell r="F550" t="str">
            <v>C1_1_0310</v>
          </cell>
        </row>
        <row r="551">
          <cell r="B551">
            <v>10508010403</v>
          </cell>
          <cell r="C551" t="str">
            <v>VRD CORRECC.VALOR POR DETERIORO ACTIVOS (-).AF DISP VENTA COBERTURA RIESGO PAIS</v>
          </cell>
          <cell r="D551" t="str">
            <v>Cuenta base para Imputación saldo</v>
          </cell>
          <cell r="E551" t="str">
            <v>Anejo_III_1_0238</v>
          </cell>
          <cell r="F551" t="str">
            <v>C1_1_0310</v>
          </cell>
        </row>
        <row r="552">
          <cell r="B552">
            <v>10508010404</v>
          </cell>
          <cell r="C552" t="str">
            <v>VRD CORRECC.VALOR POR DETERIORO ACTIVOS (-).AF DISP VENTA COBERTURA RIESGO SUB.</v>
          </cell>
          <cell r="D552" t="str">
            <v>Cuenta base para Imputación saldo</v>
          </cell>
          <cell r="E552" t="str">
            <v>Anejo_III_1_0238</v>
          </cell>
          <cell r="F552" t="str">
            <v>C1_1_0310</v>
          </cell>
        </row>
        <row r="553">
          <cell r="B553">
            <v>105080105</v>
          </cell>
          <cell r="C553" t="str">
            <v>VRD CORRECC.VALOR POR DETERIORO ACTIVOS (-).CART A VTO</v>
          </cell>
          <cell r="D553" t="str">
            <v>Cuenta Sumatorio Totales. Cuenta no computable (utilizar cuenta base incluyda en el sumatorio)</v>
          </cell>
        </row>
        <row r="554">
          <cell r="B554">
            <v>10508010501</v>
          </cell>
          <cell r="C554" t="str">
            <v>VRD CORRECC.VALOR POR DETERIORO ACTIVOS (-).CART A VTO COBERTURA ESPECIFICA</v>
          </cell>
          <cell r="D554" t="str">
            <v>Cuenta base para Imputación saldo</v>
          </cell>
          <cell r="E554" t="str">
            <v>Anejo_III_1_0018</v>
          </cell>
          <cell r="F554" t="str">
            <v>C1_1_0310</v>
          </cell>
        </row>
        <row r="555">
          <cell r="B555">
            <v>10508010502</v>
          </cell>
          <cell r="C555" t="str">
            <v>VRD CORRECC.VALOR POR DETERIORO ACTIVOS (-).CART A VTO COBERTURA GENERICA</v>
          </cell>
          <cell r="D555" t="str">
            <v>Cuenta base para Imputación saldo</v>
          </cell>
          <cell r="E555" t="str">
            <v>Anejo_III_1_0018</v>
          </cell>
          <cell r="F555" t="str">
            <v>C1_1_0310</v>
          </cell>
        </row>
        <row r="556">
          <cell r="B556">
            <v>10508010503</v>
          </cell>
          <cell r="C556" t="str">
            <v>VRD CORRECC.VALOR POR DETERIORO ACTIVOS (-).CART A VTO COBERTURA RIESGO PAIS</v>
          </cell>
          <cell r="D556" t="str">
            <v>Cuenta base para Imputación saldo</v>
          </cell>
          <cell r="E556" t="str">
            <v>Anejo_III_1_0018</v>
          </cell>
          <cell r="F556" t="str">
            <v>C1_1_0310</v>
          </cell>
        </row>
        <row r="557">
          <cell r="B557">
            <v>10508010504</v>
          </cell>
          <cell r="C557" t="str">
            <v>VRD CORRECC.VALOR POR DETERIORO ACTIVOS (-).CART A VTO COBERTURA RIESGO SUB.</v>
          </cell>
          <cell r="D557" t="str">
            <v>Cuenta base para Imputación saldo</v>
          </cell>
          <cell r="E557" t="str">
            <v>Anejo_III_1_0018</v>
          </cell>
          <cell r="F557" t="str">
            <v>C1_1_0310</v>
          </cell>
        </row>
        <row r="558">
          <cell r="B558">
            <v>1050802</v>
          </cell>
          <cell r="C558" t="str">
            <v>VRD.OPERACIONES DE MICRO-COBERTURA (+/-)</v>
          </cell>
          <cell r="D558" t="str">
            <v>Cuenta Sumatorio Totales. Cuenta no computable (utilizar cuenta base incluyda en el sumatorio)</v>
          </cell>
        </row>
        <row r="559">
          <cell r="B559">
            <v>105080201</v>
          </cell>
          <cell r="C559" t="str">
            <v>VRD.OPERACIONES DE MICRO-COBERTURA (+/-).CART.NEGOCIACION</v>
          </cell>
          <cell r="D559" t="str">
            <v>Cuenta base para Imputación saldo</v>
          </cell>
          <cell r="E559" t="str">
            <v>Anejo_III_1_0236</v>
          </cell>
          <cell r="F559" t="str">
            <v>C1_1_0311</v>
          </cell>
        </row>
        <row r="560">
          <cell r="B560">
            <v>105080202</v>
          </cell>
          <cell r="C560" t="str">
            <v>VRD.OPERACIONES DE MICRO-COBERTURA (+/-).VR CON CAMBIOS EN PYG</v>
          </cell>
          <cell r="D560" t="str">
            <v>Cuenta base para Imputación saldo</v>
          </cell>
          <cell r="E560" t="str">
            <v>Anejo_III_1_0237</v>
          </cell>
          <cell r="F560" t="str">
            <v>C1_1_0311</v>
          </cell>
        </row>
        <row r="561">
          <cell r="B561">
            <v>105080203</v>
          </cell>
          <cell r="C561" t="str">
            <v>VRD.OPERACIONES DE MICRO-COBERTURA (+/-).INVERSIONES CREDITICIAS</v>
          </cell>
          <cell r="D561" t="str">
            <v>Cuenta base para Imputación saldo</v>
          </cell>
          <cell r="E561" t="str">
            <v>Anejo_III_1_0239</v>
          </cell>
          <cell r="F561" t="str">
            <v>C1_1_0311</v>
          </cell>
        </row>
        <row r="562">
          <cell r="B562">
            <v>105080204</v>
          </cell>
          <cell r="C562" t="str">
            <v>VRD.OPERACIONES DE MICRO-COBERTURA (+/-).ACT.FINAN.DISP.VENTA</v>
          </cell>
          <cell r="D562" t="str">
            <v>Cuenta base para Imputación saldo</v>
          </cell>
          <cell r="E562" t="str">
            <v>Anejo_III_1_0238</v>
          </cell>
          <cell r="F562" t="str">
            <v>C1_1_0311</v>
          </cell>
        </row>
        <row r="563">
          <cell r="B563">
            <v>105080205</v>
          </cell>
          <cell r="C563" t="str">
            <v>VRD.OPERACIONES DE MICRO-COBERTURA (+/-).CARTERA INVERSION A VTO</v>
          </cell>
          <cell r="D563" t="str">
            <v>Cuenta base para Imputación saldo</v>
          </cell>
          <cell r="E563" t="str">
            <v>Anejo_III_1_0018</v>
          </cell>
          <cell r="F563" t="str">
            <v>C1_1_0311</v>
          </cell>
        </row>
        <row r="564">
          <cell r="B564">
            <v>1050804</v>
          </cell>
          <cell r="C564" t="str">
            <v>VALORES REPRESENTATIVOS DE DEUDA COSTES DE TRANSACCION (+)</v>
          </cell>
          <cell r="D564" t="str">
            <v>Cuenta Sumatorio Totales. Cuenta no computable (utilizar cuenta base incluyda en el sumatorio)</v>
          </cell>
        </row>
        <row r="565">
          <cell r="B565">
            <v>105080401</v>
          </cell>
          <cell r="C565" t="str">
            <v>COSTES DE TRANSACCION R FIJA CART.NEGOCIACION</v>
          </cell>
          <cell r="D565" t="str">
            <v>Cuenta base para Imputación saldo</v>
          </cell>
          <cell r="E565" t="str">
            <v>Anejo_III_1_0236</v>
          </cell>
          <cell r="F565" t="str">
            <v>C1_1_0340</v>
          </cell>
        </row>
        <row r="566">
          <cell r="B566">
            <v>105080402</v>
          </cell>
          <cell r="C566" t="str">
            <v>COSTES DE TRANSACCION R FIJA VR CON CAMBIOS EN PYG</v>
          </cell>
          <cell r="D566" t="str">
            <v>Cuenta base para Imputación saldo</v>
          </cell>
          <cell r="E566" t="str">
            <v>Anejo_III_1_0237</v>
          </cell>
          <cell r="F566" t="str">
            <v>C1_1_0340</v>
          </cell>
        </row>
        <row r="567">
          <cell r="B567">
            <v>105080403</v>
          </cell>
          <cell r="C567" t="str">
            <v>COSTES DE TRANSACCION R FIJA INVERSIONES CREDITICIAS</v>
          </cell>
          <cell r="D567" t="str">
            <v>Cuenta base para Imputación saldo</v>
          </cell>
          <cell r="E567" t="str">
            <v>Anejo_III_1_0239</v>
          </cell>
          <cell r="F567" t="str">
            <v>C1_1_0340</v>
          </cell>
        </row>
        <row r="568">
          <cell r="B568">
            <v>105080404</v>
          </cell>
          <cell r="C568" t="str">
            <v>COSTES DE TRANSACCION R FIJA ACT.FINAN.DISP.VENTA</v>
          </cell>
          <cell r="D568" t="str">
            <v>Cuenta base para Imputación saldo</v>
          </cell>
          <cell r="E568" t="str">
            <v>Anejo_III_1_0238</v>
          </cell>
          <cell r="F568" t="str">
            <v>C1_1_0340</v>
          </cell>
        </row>
        <row r="569">
          <cell r="B569">
            <v>105080405</v>
          </cell>
          <cell r="C569" t="str">
            <v>COSTES DE TRANSACCION R FIJA CARTERA INVERSION A VTO</v>
          </cell>
          <cell r="D569" t="str">
            <v>Cuenta base para Imputación saldo</v>
          </cell>
          <cell r="E569" t="str">
            <v>Anejo_III_1_0018</v>
          </cell>
          <cell r="F569" t="str">
            <v>C1_1_0340</v>
          </cell>
        </row>
        <row r="570">
          <cell r="B570">
            <v>1050805</v>
          </cell>
          <cell r="C570" t="str">
            <v>VRD.RESTO (+/-)</v>
          </cell>
          <cell r="D570" t="str">
            <v>Cuenta Sumatorio Totales. Cuenta no computable (utilizar cuenta base incluyda en el sumatorio)</v>
          </cell>
        </row>
        <row r="571">
          <cell r="B571">
            <v>105080501</v>
          </cell>
          <cell r="C571" t="str">
            <v>VRD.RESTO (+/-).CART.NEGOCIACION</v>
          </cell>
          <cell r="D571" t="str">
            <v>Cuenta base para Imputación saldo</v>
          </cell>
          <cell r="E571" t="str">
            <v>Anejo_III_1_0236</v>
          </cell>
          <cell r="F571" t="str">
            <v>C1_1_0340</v>
          </cell>
        </row>
        <row r="572">
          <cell r="B572">
            <v>105080502</v>
          </cell>
          <cell r="C572" t="str">
            <v>VRD.RESTO (+/-).VR CON CAMBIOS EN PYG</v>
          </cell>
          <cell r="D572" t="str">
            <v>Cuenta base para Imputación saldo</v>
          </cell>
          <cell r="E572" t="str">
            <v>Anejo_III_1_0237</v>
          </cell>
          <cell r="F572" t="str">
            <v>C1_1_0340</v>
          </cell>
        </row>
        <row r="573">
          <cell r="B573">
            <v>105080503</v>
          </cell>
          <cell r="C573" t="str">
            <v>VRD.RESTO (+/-).INVERSIONES CREDITICIAS</v>
          </cell>
          <cell r="D573" t="str">
            <v>Cuenta base para Imputación saldo</v>
          </cell>
          <cell r="E573" t="str">
            <v>Anejo_III_1_0239</v>
          </cell>
          <cell r="F573" t="str">
            <v>C1_1_0340</v>
          </cell>
        </row>
        <row r="574">
          <cell r="B574">
            <v>105080504</v>
          </cell>
          <cell r="C574" t="str">
            <v>VRD.RESTO (+/-).ACT.FINAN.DISP.VENTA</v>
          </cell>
          <cell r="D574" t="str">
            <v>Cuenta base para Imputación saldo</v>
          </cell>
          <cell r="E574" t="str">
            <v>Anejo_III_1_0238</v>
          </cell>
          <cell r="F574" t="str">
            <v>C1_1_0340</v>
          </cell>
        </row>
        <row r="575">
          <cell r="B575">
            <v>105080505</v>
          </cell>
          <cell r="C575" t="str">
            <v>VRD.RESTO (+/-).CARTERA INVERSION A VTO</v>
          </cell>
          <cell r="D575" t="str">
            <v>Cuenta base para Imputación saldo</v>
          </cell>
          <cell r="E575" t="str">
            <v>Anejo_III_1_0018</v>
          </cell>
          <cell r="F575" t="str">
            <v>C1_1_0340</v>
          </cell>
        </row>
        <row r="576">
          <cell r="B576">
            <v>106</v>
          </cell>
          <cell r="C576" t="str">
            <v>OTROS INSTRUMENTOS DE CAPITAL</v>
          </cell>
          <cell r="D576" t="str">
            <v>Cuenta Sumatorio Totales. Cuenta no computable (utilizar cuenta base incluyda en el sumatorio)</v>
          </cell>
        </row>
        <row r="577">
          <cell r="B577">
            <v>10601</v>
          </cell>
          <cell r="C577" t="str">
            <v>OTROS INSTRUMENTOS DE CAPITAL. RESIDENTES</v>
          </cell>
          <cell r="D577" t="str">
            <v>Cuenta Sumatorio Totales. Cuenta no computable (utilizar cuenta base incluyda en el sumatorio)</v>
          </cell>
        </row>
        <row r="578">
          <cell r="B578">
            <v>1060101</v>
          </cell>
          <cell r="C578" t="str">
            <v>OTROS INSTRUMENTOS DE CAPITAL. RESIDENTES.COTIZADOS</v>
          </cell>
          <cell r="D578" t="str">
            <v>Cuenta Sumatorio Totales. Cuenta no computable (utilizar cuenta base incluyda en el sumatorio)</v>
          </cell>
        </row>
        <row r="579">
          <cell r="B579">
            <v>106010101</v>
          </cell>
          <cell r="C579" t="str">
            <v>OTROS INSTRUMENTOS DE CAPITAL.RESIDENTES.COTIZADOS.CART NEGOCIACION</v>
          </cell>
          <cell r="D579" t="str">
            <v>Cuenta base para Imputación saldo</v>
          </cell>
          <cell r="E579" t="str">
            <v>Anejo_III_1_0351</v>
          </cell>
          <cell r="F579" t="str">
            <v>C1_1_0350</v>
          </cell>
        </row>
        <row r="580">
          <cell r="B580">
            <v>106010102</v>
          </cell>
          <cell r="C580" t="str">
            <v>OTROS INSTRUMENTOS DE CAPITAL.RESIDENTES.COTIZADOS.ACT FINAN VALOR RAZONABLE CAMBIO PYG</v>
          </cell>
          <cell r="D580" t="str">
            <v>Cuenta base para Imputación saldo</v>
          </cell>
          <cell r="E580" t="str">
            <v>Anejo_III_1_0352</v>
          </cell>
          <cell r="F580" t="str">
            <v>C1_1_0350</v>
          </cell>
        </row>
        <row r="581">
          <cell r="B581">
            <v>106010104</v>
          </cell>
          <cell r="C581" t="str">
            <v>OTROS INSTRUMENTOS DE CAPITAL.RESIDENTES.COTIZADOS.ACT FINAN DISPONIBLES PARA LA VENTA</v>
          </cell>
          <cell r="D581" t="str">
            <v>Cuenta base para Imputación saldo</v>
          </cell>
          <cell r="E581" t="str">
            <v>Anejo_III_1_0353</v>
          </cell>
          <cell r="F581" t="str">
            <v>C1_1_0350</v>
          </cell>
        </row>
        <row r="582">
          <cell r="B582">
            <v>1060102</v>
          </cell>
          <cell r="C582" t="str">
            <v>OTROS INSTRUMENTOS DE CAPITAL.RESIDENTES.NO COTIZADOS</v>
          </cell>
          <cell r="D582" t="str">
            <v>Cuenta Sumatorio Totales. Cuenta no computable (utilizar cuenta base incluyda en el sumatorio)</v>
          </cell>
        </row>
        <row r="583">
          <cell r="B583">
            <v>106010201</v>
          </cell>
          <cell r="C583" t="str">
            <v>OTROS INSTRUMENTOS DE CAPITAL.RESIDENTES.NO COTIZADOS.CART NEGOCIACION</v>
          </cell>
          <cell r="D583" t="str">
            <v>Cuenta base para Imputación saldo</v>
          </cell>
          <cell r="E583" t="str">
            <v>Anejo_III_1_0351</v>
          </cell>
          <cell r="F583" t="str">
            <v>C1_1_0350</v>
          </cell>
        </row>
        <row r="584">
          <cell r="B584">
            <v>106010202</v>
          </cell>
          <cell r="C584" t="str">
            <v>OTROS INSTRUMENTOS DE CAPITAL.RESIDENTES.NO COTIZADOS.ACT FINAN VALOR RAZONABLE CAMBIO PYG</v>
          </cell>
          <cell r="D584" t="str">
            <v>Cuenta base para Imputación saldo</v>
          </cell>
          <cell r="E584" t="str">
            <v>Anejo_III_1_0352</v>
          </cell>
          <cell r="F584" t="str">
            <v>C1_1_0350</v>
          </cell>
        </row>
        <row r="585">
          <cell r="B585">
            <v>106010204</v>
          </cell>
          <cell r="C585" t="str">
            <v>OTROS INSTRUMENTOS DE CAPITAL.RESIDENTES.NO COTIZADOS.ACT FINAN DISPONIBLES PARA LA VENTA</v>
          </cell>
          <cell r="D585" t="str">
            <v>Cuenta base para Imputación saldo</v>
          </cell>
          <cell r="E585" t="str">
            <v>Anejo_III_1_0353</v>
          </cell>
          <cell r="F585" t="str">
            <v>C1_1_0350</v>
          </cell>
        </row>
        <row r="586">
          <cell r="B586">
            <v>10602</v>
          </cell>
          <cell r="C586" t="str">
            <v>OTROS INSTRUMENTOS DE CAPITAL.NO RESIDENTES</v>
          </cell>
          <cell r="D586" t="str">
            <v>Cuenta Sumatorio Totales. Cuenta no computable (utilizar cuenta base incluyda en el sumatorio)</v>
          </cell>
        </row>
        <row r="587">
          <cell r="B587">
            <v>1060201</v>
          </cell>
          <cell r="C587" t="str">
            <v>OTROS INSTRUMENTOS DE CAPITAL.NO RESIDENTES.COTIZADOS</v>
          </cell>
          <cell r="D587" t="str">
            <v>Cuenta Sumatorio Totales. Cuenta no computable (utilizar cuenta base incluyda en el sumatorio)</v>
          </cell>
        </row>
        <row r="588">
          <cell r="B588">
            <v>106020101</v>
          </cell>
          <cell r="C588" t="str">
            <v>OTROS INSTRUMENTOS DE CAPITAL.NO RESIDENTES.COTIZADOS.CART NEGOCIACION</v>
          </cell>
          <cell r="D588" t="str">
            <v>Cuenta base para Imputación saldo</v>
          </cell>
          <cell r="E588" t="str">
            <v>Anejo_III_1_0351</v>
          </cell>
          <cell r="F588" t="str">
            <v>C1_1_0350</v>
          </cell>
        </row>
        <row r="589">
          <cell r="B589">
            <v>106020102</v>
          </cell>
          <cell r="C589" t="str">
            <v>OTROS INSTRUMENTOS DE CAPITAL.NO RESIDENTES.COTIZADOS.ACT FINAN VALOR RAZONABLE CAMBIO PYG</v>
          </cell>
          <cell r="D589" t="str">
            <v>Cuenta base para Imputación saldo</v>
          </cell>
          <cell r="E589" t="str">
            <v>Anejo_III_1_0352</v>
          </cell>
          <cell r="F589" t="str">
            <v>C1_1_0350</v>
          </cell>
        </row>
        <row r="590">
          <cell r="B590">
            <v>106020104</v>
          </cell>
          <cell r="C590" t="str">
            <v>OTROS INSTRUMENTOS DE CAPITAL.NO RESIDENTES.COTIZADOS.ACT FINAN DISPONIBLES PARA LA VENTA</v>
          </cell>
          <cell r="D590" t="str">
            <v>Cuenta base para Imputación saldo</v>
          </cell>
          <cell r="E590" t="str">
            <v>Anejo_III_1_0353</v>
          </cell>
          <cell r="F590" t="str">
            <v>C1_1_0350</v>
          </cell>
        </row>
        <row r="591">
          <cell r="B591">
            <v>1060202</v>
          </cell>
          <cell r="C591" t="str">
            <v>OTROS INSTRUMENTOS DE CAPITAL.NO RESIDENTES.NO COTIZADOS</v>
          </cell>
          <cell r="D591" t="str">
            <v>Cuenta Sumatorio Totales. Cuenta no computable (utilizar cuenta base incluyda en el sumatorio)</v>
          </cell>
        </row>
        <row r="592">
          <cell r="B592">
            <v>106020201</v>
          </cell>
          <cell r="C592" t="str">
            <v>OTROS INSTRUMENTOS DE CAPITAL.NO RESIDENTES.NO COTIZADOS.CART NEGOCIACION</v>
          </cell>
          <cell r="D592" t="str">
            <v>Cuenta base para Imputación saldo</v>
          </cell>
          <cell r="E592" t="str">
            <v>Anejo_III_1_0351</v>
          </cell>
          <cell r="F592" t="str">
            <v>C1_1_0350</v>
          </cell>
        </row>
        <row r="593">
          <cell r="B593">
            <v>106020202</v>
          </cell>
          <cell r="C593" t="str">
            <v>OTROS INSTRUMENTOS DE CAPITAL.NO RESIDENTES.NO COTIZADOS.ACT FINAN VALOR RAZONABLE CAMBIO PYG</v>
          </cell>
          <cell r="D593" t="str">
            <v>Cuenta base para Imputación saldo</v>
          </cell>
          <cell r="E593" t="str">
            <v>Anejo_III_1_0352</v>
          </cell>
          <cell r="F593" t="str">
            <v>C1_1_0350</v>
          </cell>
        </row>
        <row r="594">
          <cell r="B594">
            <v>106020204</v>
          </cell>
          <cell r="C594" t="str">
            <v>OTROS INSTRUMENTOS DE CAPITAL.NO RESIDENTES.NO COTIZADOS.ACT FINAN DISPONIBLES PARA LA VENTA</v>
          </cell>
          <cell r="D594" t="str">
            <v>Cuenta base para Imputación saldo</v>
          </cell>
          <cell r="E594" t="str">
            <v>Anejo_III_1_0353</v>
          </cell>
          <cell r="F594" t="str">
            <v>C1_1_0350</v>
          </cell>
        </row>
        <row r="595">
          <cell r="B595">
            <v>107</v>
          </cell>
          <cell r="C595" t="str">
            <v>DERIVADOS DE NEGOCIACION</v>
          </cell>
          <cell r="D595" t="str">
            <v>Cuenta Sumatorio Totales. Cuenta no computable (utilizar cuenta base incluyda en el sumatorio)</v>
          </cell>
        </row>
        <row r="596">
          <cell r="B596">
            <v>10701</v>
          </cell>
          <cell r="C596" t="str">
            <v>DERIVADOS DE NEGOCIACION. CARTERA DE NEGOCIACION</v>
          </cell>
          <cell r="D596" t="str">
            <v>Cuenta base para Imputación saldo</v>
          </cell>
          <cell r="E596" t="str">
            <v>Anejo_III_1_0360</v>
          </cell>
          <cell r="F596" t="str">
            <v>C1_1_0360</v>
          </cell>
        </row>
        <row r="597">
          <cell r="B597">
            <v>108</v>
          </cell>
          <cell r="C597" t="str">
            <v>OTROS ACTIVOS FINANCIEROS</v>
          </cell>
          <cell r="D597" t="str">
            <v>Cuenta Sumatorio Totales. Cuenta no computable (utilizar cuenta base incluyda en el sumatorio)</v>
          </cell>
        </row>
        <row r="598">
          <cell r="B598">
            <v>10801</v>
          </cell>
          <cell r="C598" t="str">
            <v>OTROS ACTIVOS FINANCIEROS CHEQUES A CARGO ENTIDADES DE CREDITO</v>
          </cell>
          <cell r="D598" t="str">
            <v>Cuenta Sumatorio Totales. Cuenta no computable (utilizar cuenta base incluyda en el sumatorio)</v>
          </cell>
        </row>
        <row r="599">
          <cell r="B599">
            <v>1080101</v>
          </cell>
          <cell r="C599" t="str">
            <v>Cheques a cargo de entidades de crédito residentes</v>
          </cell>
          <cell r="D599" t="str">
            <v>Cuenta base para Imputación saldo</v>
          </cell>
          <cell r="E599" t="str">
            <v>Anejo_III_1_0024</v>
          </cell>
          <cell r="F599" t="str">
            <v>C1_1_0384</v>
          </cell>
        </row>
        <row r="600">
          <cell r="B600">
            <v>1080102</v>
          </cell>
          <cell r="C600" t="str">
            <v>Cheques a cargo de entidades de crédito no residentes</v>
          </cell>
          <cell r="D600" t="str">
            <v>Cuenta base para Imputación saldo</v>
          </cell>
          <cell r="E600" t="str">
            <v>Anejo_III_1_0074</v>
          </cell>
          <cell r="F600" t="str">
            <v>C1_1_0384</v>
          </cell>
        </row>
        <row r="601">
          <cell r="B601">
            <v>10802</v>
          </cell>
          <cell r="C601" t="str">
            <v>OTROS ACTIVOS FINANCIEROS OPERACIONES FINANCIERAS PTES.LIQUIDAR</v>
          </cell>
          <cell r="D601" t="str">
            <v>Cuenta Sumatorio Totales. Cuenta no computable (utilizar cuenta base incluyda en el sumatorio)</v>
          </cell>
        </row>
        <row r="602">
          <cell r="B602">
            <v>1080201</v>
          </cell>
          <cell r="C602" t="str">
            <v>OTROS ACTIVOS FINANCIEROS OPERACIONES FINANCIERAS PTES.LIQUIDAR . ENT CREDITO</v>
          </cell>
          <cell r="D602" t="str">
            <v>Cuenta base para Imputación saldo</v>
          </cell>
          <cell r="E602" t="str">
            <v>Anejo_III_1_0024</v>
          </cell>
          <cell r="F602" t="str">
            <v>C1_1_0384</v>
          </cell>
        </row>
        <row r="603">
          <cell r="B603">
            <v>1080202</v>
          </cell>
          <cell r="C603" t="str">
            <v>OTROS ACTIVOS FINANCIEROS OPERACIONES FINANCIERAS PTES.LIQUIDAR . RESTO</v>
          </cell>
          <cell r="D603" t="str">
            <v>Cuenta base para Imputación saldo</v>
          </cell>
          <cell r="E603" t="str">
            <v>Anejo_III_1_0074</v>
          </cell>
          <cell r="F603" t="str">
            <v>C1_1_0384</v>
          </cell>
        </row>
        <row r="604">
          <cell r="B604">
            <v>10803</v>
          </cell>
          <cell r="C604" t="str">
            <v>OTROS ACTIVOS FINANCIEROS FIANZAS DADAS EN EFECTIVO</v>
          </cell>
          <cell r="D604" t="str">
            <v>Cuenta Sumatorio Totales. Cuenta no computable (utilizar cuenta base incluyda en el sumatorio)</v>
          </cell>
        </row>
        <row r="605">
          <cell r="B605">
            <v>1080301</v>
          </cell>
          <cell r="C605" t="str">
            <v>OTROS ACTIVOS FINANCIEROS FIANZAS DADAS EN EFECTIVO. ENT CREDITO</v>
          </cell>
          <cell r="D605" t="str">
            <v>Cuenta base para Imputación saldo</v>
          </cell>
          <cell r="E605" t="str">
            <v>Anejo_III_1_0024</v>
          </cell>
          <cell r="F605" t="str">
            <v>C1_1_0384</v>
          </cell>
        </row>
        <row r="606">
          <cell r="B606">
            <v>1080302</v>
          </cell>
          <cell r="C606" t="str">
            <v>OTROS ACTIVOS FINANCIEROS FIANZAS DADAS EN EFECTIVO. RESTO</v>
          </cell>
          <cell r="D606" t="str">
            <v>Cuenta base para Imputación saldo</v>
          </cell>
          <cell r="E606" t="str">
            <v>Anejo_III_1_0074</v>
          </cell>
          <cell r="F606" t="str">
            <v>C1_1_0384</v>
          </cell>
        </row>
        <row r="607">
          <cell r="B607">
            <v>10804</v>
          </cell>
          <cell r="C607" t="str">
            <v>OTROS ACTIVOS FINANCIEROS CAMARA DE COMPENSACION</v>
          </cell>
          <cell r="D607" t="str">
            <v>Cuenta Sumatorio Totales. Cuenta no computable (utilizar cuenta base incluyda en el sumatorio)</v>
          </cell>
        </row>
        <row r="608">
          <cell r="B608">
            <v>1080401</v>
          </cell>
          <cell r="C608" t="str">
            <v>OTROS ACTIVOS FINANCIEROS CAMARA DE COMPENSACION. ENT CREDITO</v>
          </cell>
          <cell r="D608" t="str">
            <v>Cuenta base para Imputación saldo</v>
          </cell>
          <cell r="E608" t="str">
            <v>Anejo_III_1_0024</v>
          </cell>
          <cell r="F608" t="str">
            <v>C1_1_0384</v>
          </cell>
        </row>
        <row r="609">
          <cell r="B609">
            <v>1080402</v>
          </cell>
          <cell r="C609" t="str">
            <v>OTROS ACTIVOS FINANCIEROS CAMARA DE COMPENSACION. RESTO</v>
          </cell>
          <cell r="D609" t="str">
            <v>Cuenta base para Imputación saldo</v>
          </cell>
          <cell r="E609" t="str">
            <v>Anejo_III_1_0074</v>
          </cell>
          <cell r="F609" t="str">
            <v>C1_1_0384</v>
          </cell>
        </row>
        <row r="610">
          <cell r="B610">
            <v>10805</v>
          </cell>
          <cell r="C610" t="str">
            <v>OTROS ACTIVOS FINANCIEROS ACCIONISTAS CAPITAL EXIGIDO</v>
          </cell>
          <cell r="D610" t="str">
            <v>Cuenta Sumatorio Totales. Cuenta no computable (utilizar cuenta base incluyda en el sumatorio)</v>
          </cell>
        </row>
        <row r="611">
          <cell r="B611">
            <v>1080501</v>
          </cell>
          <cell r="C611" t="str">
            <v>OTROS ACTIVOS FINANCIEROS ACCIONISTAS CAPITAL EXIGIDO.ENT CREDITO</v>
          </cell>
          <cell r="D611" t="str">
            <v>Cuenta base para Imputación saldo</v>
          </cell>
          <cell r="E611" t="str">
            <v>Anejo_III_1_0024</v>
          </cell>
          <cell r="F611" t="str">
            <v>C1_1_0384</v>
          </cell>
        </row>
        <row r="612">
          <cell r="B612">
            <v>1080502</v>
          </cell>
          <cell r="C612" t="str">
            <v>OTROS ACTIVOS FINANCIEROS ACCIONISTAS CAPITAL EXIGIDO.RESTO</v>
          </cell>
          <cell r="D612" t="str">
            <v>Cuenta base para Imputación saldo</v>
          </cell>
          <cell r="E612" t="str">
            <v>Anejo_III_1_0074</v>
          </cell>
          <cell r="F612" t="str">
            <v>C1_1_0384</v>
          </cell>
        </row>
        <row r="613">
          <cell r="B613">
            <v>10806</v>
          </cell>
          <cell r="C613" t="str">
            <v>OTROS ACTIVOS FINANCIEROS COMISIONES POR GARANTIAS FINANCIERAS</v>
          </cell>
          <cell r="D613" t="str">
            <v>Cuenta Sumatorio Totales. Cuenta no computable (utilizar cuenta base incluyda en el sumatorio)</v>
          </cell>
        </row>
        <row r="614">
          <cell r="B614">
            <v>1080601</v>
          </cell>
          <cell r="C614" t="str">
            <v>OTROS ACTIVOS FINANCIEROS COMISIONES POR GARANTIAS FINANCIERAS. ENT CREDITO</v>
          </cell>
          <cell r="D614" t="str">
            <v>Cuenta base para Imputación saldo</v>
          </cell>
          <cell r="E614" t="str">
            <v>Anejo_III_1_0024</v>
          </cell>
          <cell r="F614" t="str">
            <v>C1_1_0381</v>
          </cell>
        </row>
        <row r="615">
          <cell r="B615">
            <v>1080602</v>
          </cell>
          <cell r="C615" t="str">
            <v>OTROS ACTIVOS FINANCIEROS COMISIONES POR GARANTIAS FINANCIERAS. RESTO</v>
          </cell>
          <cell r="D615" t="str">
            <v>Cuenta base para Imputación saldo</v>
          </cell>
          <cell r="E615" t="str">
            <v>Anejo_III_1_0074</v>
          </cell>
          <cell r="F615" t="str">
            <v>C1_1_0381</v>
          </cell>
        </row>
        <row r="616">
          <cell r="B616">
            <v>10807</v>
          </cell>
          <cell r="C616" t="str">
            <v>OTROS ACTIVOS FINANCIEROS OTROS CONCEPTOS</v>
          </cell>
          <cell r="D616" t="str">
            <v>Cuenta Sumatorio Totales. Cuenta no computable (utilizar cuenta base incluyda en el sumatorio)</v>
          </cell>
        </row>
        <row r="617">
          <cell r="B617">
            <v>1080701</v>
          </cell>
          <cell r="C617" t="str">
            <v>OTROS ACTIVOS FINANCIEROS OTROS CONCEPTOS. ENT CREDITO</v>
          </cell>
          <cell r="D617" t="str">
            <v>Cuenta base para Imputación saldo</v>
          </cell>
          <cell r="E617" t="str">
            <v>Anejo_III_1_0024</v>
          </cell>
          <cell r="F617" t="str">
            <v>C1_1_0384</v>
          </cell>
        </row>
        <row r="618">
          <cell r="B618">
            <v>1080702</v>
          </cell>
          <cell r="C618" t="str">
            <v>OTROS ACTIVOS FINANCIEROS OTROS CONCEPTOS. RESTO</v>
          </cell>
          <cell r="D618" t="str">
            <v>Cuenta base para Imputación saldo</v>
          </cell>
          <cell r="E618" t="str">
            <v>Anejo_III_1_0074</v>
          </cell>
          <cell r="F618" t="str">
            <v>C1_1_0384</v>
          </cell>
        </row>
        <row r="619">
          <cell r="B619">
            <v>10808</v>
          </cell>
          <cell r="C619" t="str">
            <v>OTROS ACTIVOS FINANCIEROS CORRECC.VALOR DETERIORO ACTIV(-)</v>
          </cell>
          <cell r="D619" t="str">
            <v>Cuenta Sumatorio Totales. Cuenta no computable (utilizar cuenta base incluyda en el sumatorio)</v>
          </cell>
        </row>
        <row r="620">
          <cell r="B620">
            <v>1080801</v>
          </cell>
          <cell r="C620" t="str">
            <v>OTROS ACTIVOS FINANCIEROS CORRECC.VALOR DETERIORO ACTIV(-). ENT CREDITO</v>
          </cell>
          <cell r="D620" t="str">
            <v>Cuenta base para Imputación saldo</v>
          </cell>
          <cell r="E620" t="str">
            <v>Anejo_III_1_0024</v>
          </cell>
          <cell r="F620" t="str">
            <v>C1_1_0383</v>
          </cell>
        </row>
        <row r="621">
          <cell r="B621">
            <v>1080802</v>
          </cell>
          <cell r="C621" t="str">
            <v>OTROS ACTIVOS FINANCIEROS CORRECC.VALOR DETERIORO ACTIV(-). RESTO</v>
          </cell>
          <cell r="D621" t="str">
            <v>Cuenta base para Imputación saldo</v>
          </cell>
          <cell r="E621" t="str">
            <v>Anejo_III_1_0074</v>
          </cell>
          <cell r="F621" t="str">
            <v>C1_1_0383</v>
          </cell>
        </row>
        <row r="622">
          <cell r="B622">
            <v>109</v>
          </cell>
          <cell r="C622" t="str">
            <v>AJUSTES A ACTIVOS FINANCIEROS POR MACRO-COBERTURAS</v>
          </cell>
          <cell r="D622" t="str">
            <v>Cuenta Sumatorio Totales. Cuenta no computable (utilizar cuenta base incluyda en el sumatorio)</v>
          </cell>
        </row>
        <row r="623">
          <cell r="B623">
            <v>10901</v>
          </cell>
          <cell r="C623" t="str">
            <v>AJUSTES A ACTIVOS FINANCIEROS POR MACRO-COBERTURAS</v>
          </cell>
          <cell r="D623" t="str">
            <v>Cuenta base para Imputación saldo</v>
          </cell>
          <cell r="E623" t="str">
            <v>Anejo_III_1_0385</v>
          </cell>
          <cell r="F623" t="str">
            <v>C1_1_0385</v>
          </cell>
        </row>
        <row r="624">
          <cell r="B624">
            <v>110</v>
          </cell>
          <cell r="C624" t="str">
            <v>DERIVADOS DE COBERTURA</v>
          </cell>
          <cell r="D624" t="str">
            <v>Cuenta Sumatorio Totales. Cuenta no computable (utilizar cuenta base incluyda en el sumatorio)</v>
          </cell>
        </row>
        <row r="625">
          <cell r="B625">
            <v>11001</v>
          </cell>
          <cell r="C625" t="str">
            <v>DERIVADOS COBERTURA MICRO-COBERTURAS</v>
          </cell>
          <cell r="D625" t="str">
            <v>Cuenta Sumatorio Totales. Cuenta no computable (utilizar cuenta base incluyda en el sumatorio)</v>
          </cell>
        </row>
        <row r="626">
          <cell r="B626">
            <v>1100101</v>
          </cell>
          <cell r="C626" t="str">
            <v>MICRO-COBERTURAS.COBERTURAS DEL VALOR RAZONABLE</v>
          </cell>
          <cell r="D626" t="str">
            <v>Cuenta Sumatorio Totales. Cuenta no computable (utilizar cuenta base incluyda en el sumatorio)</v>
          </cell>
        </row>
        <row r="627">
          <cell r="B627">
            <v>110010101</v>
          </cell>
          <cell r="C627" t="str">
            <v>MICRO-COBERTURAS.COBERTURAS DEL VALOR RAZONABLE</v>
          </cell>
          <cell r="D627" t="str">
            <v>Cuenta base para Imputación saldo</v>
          </cell>
          <cell r="E627" t="str">
            <v>Anejo_III_1_0390</v>
          </cell>
          <cell r="F627" t="str">
            <v>C1_1_0392</v>
          </cell>
        </row>
        <row r="628">
          <cell r="B628">
            <v>1100102</v>
          </cell>
          <cell r="C628" t="str">
            <v>MICRO-COBERTURAS.COBERTURAS DE LOS FLUJOS DE EFECTIVO</v>
          </cell>
          <cell r="D628" t="str">
            <v>Cuenta Sumatorio Totales. Cuenta no computable (utilizar cuenta base incluyda en el sumatorio)</v>
          </cell>
        </row>
        <row r="629">
          <cell r="B629">
            <v>110010201</v>
          </cell>
          <cell r="C629" t="str">
            <v>MICRO-COBERTURAS.COBERTURAS DE LOS FLUJOS DE EFECTIVO</v>
          </cell>
          <cell r="D629" t="str">
            <v>Cuenta base para Imputación saldo</v>
          </cell>
          <cell r="E629" t="str">
            <v>Anejo_III_1_0390</v>
          </cell>
          <cell r="F629" t="str">
            <v>C1_1_0393</v>
          </cell>
        </row>
        <row r="630">
          <cell r="B630">
            <v>1100103</v>
          </cell>
          <cell r="C630" t="str">
            <v>MICRO-COBERTURAS.COBERTURAS INVERSIONES NETAS EN NEGOCIOS EN EXTRANJERO</v>
          </cell>
          <cell r="D630" t="str">
            <v>Cuenta Sumatorio Totales. Cuenta no computable (utilizar cuenta base incluyda en el sumatorio)</v>
          </cell>
        </row>
        <row r="631">
          <cell r="B631">
            <v>110010301</v>
          </cell>
          <cell r="C631" t="str">
            <v>MICRO-COBERTURAS.COBERTURAS INVERSIONES NETAS EN NEGOCIOS EN EXTRANJERO</v>
          </cell>
          <cell r="D631" t="str">
            <v>Cuenta base para Imputación saldo</v>
          </cell>
          <cell r="E631" t="str">
            <v>Anejo_III_1_0390</v>
          </cell>
          <cell r="F631" t="str">
            <v>C1_1_0394</v>
          </cell>
        </row>
        <row r="632">
          <cell r="B632">
            <v>11002</v>
          </cell>
          <cell r="C632" t="str">
            <v>DERIVADOS COBERTURA MACRO-COBERTURAS</v>
          </cell>
          <cell r="D632" t="str">
            <v>Cuenta Sumatorio Totales. Cuenta no computable (utilizar cuenta base incluyda en el sumatorio)</v>
          </cell>
        </row>
        <row r="633">
          <cell r="B633">
            <v>1100201</v>
          </cell>
          <cell r="C633" t="str">
            <v>MACRO-COBERTURAS.COBERTURAS DEL VALOR RAZONABLE</v>
          </cell>
          <cell r="D633" t="str">
            <v>Cuenta Sumatorio Totales. Cuenta no computable (utilizar cuenta base incluyda en el sumatorio)</v>
          </cell>
        </row>
        <row r="634">
          <cell r="B634">
            <v>110020101</v>
          </cell>
          <cell r="C634" t="str">
            <v>MACRO-COBERTURAS.COBERTURAS DEL VALOR RAZONABLE</v>
          </cell>
          <cell r="D634" t="str">
            <v>Cuenta base para Imputación saldo</v>
          </cell>
          <cell r="E634" t="str">
            <v>Anejo_III_1_0390</v>
          </cell>
          <cell r="F634" t="str">
            <v>C1_1_0399</v>
          </cell>
        </row>
        <row r="635">
          <cell r="B635">
            <v>1100202</v>
          </cell>
          <cell r="C635" t="str">
            <v>MACRO-COBERTURAS.COBERTURAS DE LOS FLUJOS DE EFECTIVO</v>
          </cell>
          <cell r="D635" t="str">
            <v>Cuenta Sumatorio Totales. Cuenta no computable (utilizar cuenta base incluyda en el sumatorio)</v>
          </cell>
        </row>
        <row r="636">
          <cell r="B636">
            <v>110020201</v>
          </cell>
          <cell r="C636" t="str">
            <v>MACRO-COBERTURAS.COBERTURAS DE LOS FLUJOS DE EFECTIVO</v>
          </cell>
          <cell r="D636" t="str">
            <v>Cuenta base para Imputación saldo</v>
          </cell>
          <cell r="E636" t="str">
            <v>Anejo_III_1_0390</v>
          </cell>
          <cell r="F636" t="str">
            <v>C1_1_0400</v>
          </cell>
        </row>
        <row r="637">
          <cell r="B637">
            <v>111</v>
          </cell>
          <cell r="C637" t="str">
            <v>ACTIVOS NO CORRIENTES EN VENTA (ACTIVO MATERIAL)</v>
          </cell>
          <cell r="D637" t="str">
            <v>Cuenta Sumatorio Totales. Cuenta no computable (utilizar cuenta base incluyda en el sumatorio)</v>
          </cell>
        </row>
        <row r="638">
          <cell r="B638">
            <v>11101</v>
          </cell>
          <cell r="C638" t="str">
            <v>ACTIVOS NO CORRIENTES EN VENTA ACTIVO MATERIAL DE USO PROPIO</v>
          </cell>
          <cell r="D638" t="str">
            <v>Cuenta Sumatorio Totales. Cuenta no computable (utilizar cuenta base incluyda en el sumatorio)</v>
          </cell>
        </row>
        <row r="639">
          <cell r="B639">
            <v>1110101</v>
          </cell>
          <cell r="C639" t="str">
            <v>ACTIVOS NO CORRIENTES EN VENTA ACTIVO MATERIAL DE USO PROPIO</v>
          </cell>
          <cell r="D639" t="str">
            <v>Cuenta base para Imputación saldo</v>
          </cell>
          <cell r="E639" t="str">
            <v>Anejo_III_1_0019</v>
          </cell>
          <cell r="F639" t="str">
            <v>C1_1_0406</v>
          </cell>
        </row>
        <row r="640">
          <cell r="B640">
            <v>11102</v>
          </cell>
          <cell r="C640" t="str">
            <v>ACTIVOS NO CORRIENTES EN VENTA INVERISIONES INMOBILIARIAS</v>
          </cell>
          <cell r="D640" t="str">
            <v>Cuenta Sumatorio Totales. Cuenta no computable (utilizar cuenta base incluyda en el sumatorio)</v>
          </cell>
        </row>
        <row r="641">
          <cell r="B641">
            <v>1110201</v>
          </cell>
          <cell r="C641" t="str">
            <v>ACTIVOS NO CORRIENTES EN VENTA INVERISIONES INMOBILIARIAS</v>
          </cell>
          <cell r="D641" t="str">
            <v>Cuenta base para Imputación saldo</v>
          </cell>
          <cell r="E641" t="str">
            <v>Anejo_III_1_0019</v>
          </cell>
          <cell r="F641" t="str">
            <v>C1_1_0407</v>
          </cell>
        </row>
        <row r="642">
          <cell r="B642">
            <v>11103</v>
          </cell>
          <cell r="C642" t="str">
            <v>ACTIVOS NO CORRIENTES EN VENTA OTROS ACT CEDIDOS EN ARRENDAMIENTO OPERATIVO</v>
          </cell>
          <cell r="D642" t="str">
            <v>Cuenta Sumatorio Totales. Cuenta no computable (utilizar cuenta base incluyda en el sumatorio)</v>
          </cell>
        </row>
        <row r="643">
          <cell r="B643">
            <v>1110301</v>
          </cell>
          <cell r="C643" t="str">
            <v>ACTIVOS NO CORRIENTES EN VENTA OTROS ACT CEDIDOS EN ARRENDAMIENTO OPERATIVO</v>
          </cell>
          <cell r="D643" t="str">
            <v>Cuenta base para Imputación saldo</v>
          </cell>
          <cell r="E643" t="str">
            <v>Anejo_III_1_0019</v>
          </cell>
          <cell r="F643" t="str">
            <v>C1_1_0408</v>
          </cell>
        </row>
        <row r="644">
          <cell r="B644">
            <v>11104</v>
          </cell>
          <cell r="C644" t="str">
            <v>ACTIVOS NO CORRIENTES EN VENTA ACTIVO MATERIAL ADJUDICADO</v>
          </cell>
          <cell r="D644" t="str">
            <v>Cuenta Sumatorio Totales. Cuenta no computable (utilizar cuenta base incluyda en el sumatorio)</v>
          </cell>
        </row>
        <row r="645">
          <cell r="B645">
            <v>1110401</v>
          </cell>
          <cell r="C645" t="str">
            <v>ACTIVOS NO CORRIENTES EN VENTA ACTIVO MATERIAL ADJUDICADO</v>
          </cell>
          <cell r="D645" t="str">
            <v>Cuenta base para Imputación saldo</v>
          </cell>
          <cell r="E645" t="str">
            <v>Anejo_III_1_0019</v>
          </cell>
          <cell r="F645" t="str">
            <v>C1_1_0409</v>
          </cell>
        </row>
        <row r="646">
          <cell r="B646">
            <v>11105</v>
          </cell>
          <cell r="C646" t="str">
            <v>ACTIVOS NO CORRIENTES EN VENTA CORRECC.VALOR DETERIORO ACTIV(-)</v>
          </cell>
          <cell r="D646" t="str">
            <v>Cuenta Sumatorio Totales. Cuenta no computable (utilizar cuenta base incluyda en el sumatorio)</v>
          </cell>
        </row>
        <row r="647">
          <cell r="B647">
            <v>1110501</v>
          </cell>
          <cell r="C647" t="str">
            <v>ACTIVOS NO CORRIENTES EN VENTA CORRECC.VALOR DETERIORO ACTIV(-)</v>
          </cell>
          <cell r="D647" t="str">
            <v>Cuenta base para Imputación saldo</v>
          </cell>
          <cell r="E647" t="str">
            <v>Anejo_III_1_0019</v>
          </cell>
          <cell r="F647" t="str">
            <v>C1_1_0411</v>
          </cell>
        </row>
        <row r="648">
          <cell r="B648">
            <v>11106</v>
          </cell>
          <cell r="C648" t="str">
            <v>ACTIVOS NO CORRIENTES EN VENTA PARTICIPACIONES</v>
          </cell>
          <cell r="D648" t="str">
            <v>Cuenta Sumatorio Totales. Cuenta no computable (utilizar cuenta base incluyda en el sumatorio)</v>
          </cell>
        </row>
        <row r="649">
          <cell r="B649">
            <v>1110601</v>
          </cell>
          <cell r="C649" t="str">
            <v>ACTIVOS NO CORRIENTES EN VENTA PARTICIPACIONES</v>
          </cell>
          <cell r="D649" t="str">
            <v>Cuenta base para Imputación saldo</v>
          </cell>
          <cell r="E649" t="str">
            <v>Anejo_III_1_0019</v>
          </cell>
          <cell r="F649" t="str">
            <v>C1_1_0424</v>
          </cell>
        </row>
        <row r="650">
          <cell r="B650">
            <v>11107</v>
          </cell>
          <cell r="C650" t="str">
            <v>ACTIVOS NO CORRIENTES EN VENTA OTROS</v>
          </cell>
          <cell r="D650" t="str">
            <v>Cuenta Sumatorio Totales. Cuenta no computable (utilizar cuenta base incluyda en el sumatorio)</v>
          </cell>
        </row>
        <row r="651">
          <cell r="B651">
            <v>1110701</v>
          </cell>
          <cell r="C651" t="str">
            <v>ACTIVOS NO CORRIENTES EN VENTA OTROS</v>
          </cell>
          <cell r="D651" t="str">
            <v>Cuenta base para Imputación saldo</v>
          </cell>
          <cell r="E651" t="str">
            <v>Anejo_III_1_0019</v>
          </cell>
          <cell r="F651" t="str">
            <v>C1_1_0408</v>
          </cell>
        </row>
        <row r="652">
          <cell r="B652">
            <v>112</v>
          </cell>
          <cell r="C652" t="str">
            <v>PARTICIPACIONES</v>
          </cell>
          <cell r="D652" t="str">
            <v>Cuenta Sumatorio Totales. Cuenta no computable (utilizar cuenta base incluyda en el sumatorio)</v>
          </cell>
        </row>
        <row r="653">
          <cell r="B653">
            <v>11201</v>
          </cell>
          <cell r="C653" t="str">
            <v>PARTICIPACIONES ENTIDADES ASOCIADAS</v>
          </cell>
          <cell r="D653" t="str">
            <v>Cuenta Sumatorio Totales. Cuenta no computable (utilizar cuenta base incluyda en el sumatorio)</v>
          </cell>
        </row>
        <row r="654">
          <cell r="B654">
            <v>1120101</v>
          </cell>
          <cell r="C654" t="str">
            <v>VALORES ENT.ASOCIADAS</v>
          </cell>
          <cell r="D654" t="str">
            <v>Cuenta Sumatorio Totales. Cuenta no computable (utilizar cuenta base incluyda en el sumatorio)</v>
          </cell>
        </row>
        <row r="655">
          <cell r="B655">
            <v>112010101</v>
          </cell>
          <cell r="C655" t="str">
            <v>VALORES ENT ASOCIADAS.FONDO DE COMERCIO</v>
          </cell>
          <cell r="D655" t="str">
            <v>Cuenta Sumatorio Totales. Cuenta no computable (utilizar cuenta base incluyda en el sumatorio)</v>
          </cell>
        </row>
        <row r="656">
          <cell r="B656">
            <v>11201010101</v>
          </cell>
          <cell r="C656" t="str">
            <v>VALORES ENT ASOCIADAS.FONDO DE COMERCIO</v>
          </cell>
          <cell r="D656" t="str">
            <v>Cuenta base para Imputación saldo</v>
          </cell>
          <cell r="E656" t="str">
            <v>Anejo_III_1_0421</v>
          </cell>
          <cell r="F656" t="str">
            <v>C1_1_0423</v>
          </cell>
        </row>
        <row r="657">
          <cell r="B657">
            <v>112010102</v>
          </cell>
          <cell r="C657" t="str">
            <v>VALORES ENT ASOCIADAS.RESTO</v>
          </cell>
          <cell r="D657" t="str">
            <v>Cuenta Sumatorio Totales. Cuenta no computable (utilizar cuenta base incluyda en el sumatorio)</v>
          </cell>
        </row>
        <row r="658">
          <cell r="B658">
            <v>11201010201</v>
          </cell>
          <cell r="C658" t="str">
            <v>VALORES ENT ASOCIADAS.RESTO</v>
          </cell>
          <cell r="D658" t="str">
            <v>Cuenta base para Imputación saldo</v>
          </cell>
          <cell r="E658" t="str">
            <v>Anejo_III_1_0421</v>
          </cell>
          <cell r="F658" t="str">
            <v>C1_1_0424</v>
          </cell>
        </row>
        <row r="659">
          <cell r="B659">
            <v>1120102</v>
          </cell>
          <cell r="C659" t="str">
            <v>PARTICIPACIONES ENTIDADES ASOCIADAS AJUSTES POR VALORACION (+/-)</v>
          </cell>
          <cell r="D659" t="str">
            <v>Cuenta Sumatorio Totales. Cuenta no computable (utilizar cuenta base incluyda en el sumatorio)</v>
          </cell>
        </row>
        <row r="660">
          <cell r="B660">
            <v>112010201</v>
          </cell>
          <cell r="C660" t="str">
            <v>PARTICIPACIONES ENT. ASOCIADAS.CORRECCIONES DE VALOR POR DETERIORO DE ACTIVOS</v>
          </cell>
          <cell r="D660" t="str">
            <v>Cuenta Sumatorio Totales. Cuenta no computable (utilizar cuenta base incluyda en el sumatorio)</v>
          </cell>
        </row>
        <row r="661">
          <cell r="B661">
            <v>11201020101</v>
          </cell>
          <cell r="C661" t="str">
            <v>PARTICIPACIONES ENT. ASOCIADAS.CORRECCIONES DE VALOR POR DETERIORO DE ACTIVOS</v>
          </cell>
          <cell r="D661" t="str">
            <v>Cuenta base para Imputación saldo</v>
          </cell>
          <cell r="E661" t="str">
            <v>Anejo_III_1_0421</v>
          </cell>
          <cell r="F661" t="str">
            <v>C1_1_0427</v>
          </cell>
        </row>
        <row r="662">
          <cell r="B662">
            <v>112010202</v>
          </cell>
          <cell r="C662" t="str">
            <v>PARTICIPACIONES ENTIDADES ASOCIADAS OPERACIONES DE MICRO-COBERTURA (+/-)</v>
          </cell>
          <cell r="D662" t="str">
            <v>Cuenta Sumatorio Totales. Cuenta no computable (utilizar cuenta base incluyda en el sumatorio)</v>
          </cell>
        </row>
        <row r="663">
          <cell r="B663">
            <v>11201020201</v>
          </cell>
          <cell r="C663" t="str">
            <v>PARTICIPACIONES ENTIDADES ASOCIADAS OPERACIONES DE MICRO-COBERTURA (+/-)</v>
          </cell>
          <cell r="D663" t="str">
            <v>Cuenta base para Imputación saldo</v>
          </cell>
          <cell r="E663" t="str">
            <v>Anejo_III_1_0421</v>
          </cell>
          <cell r="F663" t="str">
            <v>C1_1_0428</v>
          </cell>
        </row>
        <row r="664">
          <cell r="B664">
            <v>11202</v>
          </cell>
          <cell r="C664" t="str">
            <v>PARTICIPACIONES ENTIDADES MULTIGRUPO</v>
          </cell>
          <cell r="D664" t="str">
            <v>Cuenta Sumatorio Totales. Cuenta no computable (utilizar cuenta base incluyda en el sumatorio)</v>
          </cell>
        </row>
        <row r="665">
          <cell r="B665">
            <v>1120201</v>
          </cell>
          <cell r="C665" t="str">
            <v>VALORES ENT.MULTIGRUPO</v>
          </cell>
          <cell r="D665" t="str">
            <v>Cuenta Sumatorio Totales. Cuenta no computable (utilizar cuenta base incluyda en el sumatorio)</v>
          </cell>
        </row>
        <row r="666">
          <cell r="B666">
            <v>112020101</v>
          </cell>
          <cell r="C666" t="str">
            <v>VALORES ENT MULTIGRUPO.FONDO DE COMERCIO</v>
          </cell>
          <cell r="D666" t="str">
            <v>Cuenta Sumatorio Totales. Cuenta no computable (utilizar cuenta base incluyda en el sumatorio)</v>
          </cell>
        </row>
        <row r="667">
          <cell r="B667">
            <v>11202010101</v>
          </cell>
          <cell r="C667" t="str">
            <v>VALORES ENT MULTIGRUPO.FONDO DE COMERCIO</v>
          </cell>
          <cell r="D667" t="str">
            <v>Cuenta base para Imputación saldo</v>
          </cell>
          <cell r="E667" t="str">
            <v>Anejo_III_1_0421</v>
          </cell>
          <cell r="F667" t="str">
            <v>C1_1_0432</v>
          </cell>
        </row>
        <row r="668">
          <cell r="B668">
            <v>112020102</v>
          </cell>
          <cell r="C668" t="str">
            <v>VALORES ENT MULTIGRUPO.RESTO</v>
          </cell>
          <cell r="D668" t="str">
            <v>Cuenta Sumatorio Totales. Cuenta no computable (utilizar cuenta base incluyda en el sumatorio)</v>
          </cell>
        </row>
        <row r="669">
          <cell r="B669">
            <v>11202010201</v>
          </cell>
          <cell r="C669" t="str">
            <v>VALORES ENT MULTIGRUPO.RESTO</v>
          </cell>
          <cell r="D669" t="str">
            <v>Cuenta base para Imputación saldo</v>
          </cell>
          <cell r="E669" t="str">
            <v>Anejo_III_1_0421</v>
          </cell>
          <cell r="F669" t="str">
            <v>C1_1_0433</v>
          </cell>
        </row>
        <row r="670">
          <cell r="B670">
            <v>1120202</v>
          </cell>
          <cell r="C670" t="str">
            <v>PARTICIPACIONES ENTIDADES MULTIGRUPO AJUSTES POR VALORACION</v>
          </cell>
          <cell r="D670" t="str">
            <v>Cuenta Sumatorio Totales. Cuenta no computable (utilizar cuenta base incluyda en el sumatorio)</v>
          </cell>
        </row>
        <row r="671">
          <cell r="B671">
            <v>112020201</v>
          </cell>
          <cell r="C671" t="str">
            <v>PARTICIPACIONES ENT. MULTIGRUPO.CORRECCIONES DE VALOR POR DETERIORO DE ACTIVOS</v>
          </cell>
          <cell r="D671" t="str">
            <v>Cuenta Sumatorio Totales. Cuenta no computable (utilizar cuenta base incluyda en el sumatorio)</v>
          </cell>
        </row>
        <row r="672">
          <cell r="B672">
            <v>11202020101</v>
          </cell>
          <cell r="C672" t="str">
            <v>PARTICIPACIONES ENT. MULTIGRUPO.CORRECCIONES DE VALOR POR DETERIORO DE ACTIVOS</v>
          </cell>
          <cell r="D672" t="str">
            <v>Cuenta base para Imputación saldo</v>
          </cell>
          <cell r="E672" t="str">
            <v>Anejo_III_1_0421</v>
          </cell>
          <cell r="F672" t="str">
            <v>C1_1_0436</v>
          </cell>
        </row>
        <row r="673">
          <cell r="B673">
            <v>112020202</v>
          </cell>
          <cell r="C673" t="str">
            <v>PARTICIPACIONES ENTIDADES MULTIGRUPO OPERACIONES DE MICRO-COBERTURA (+/-)</v>
          </cell>
          <cell r="D673" t="str">
            <v>Cuenta Sumatorio Totales. Cuenta no computable (utilizar cuenta base incluyda en el sumatorio)</v>
          </cell>
        </row>
        <row r="674">
          <cell r="B674">
            <v>11202020201</v>
          </cell>
          <cell r="C674" t="str">
            <v>PARTICIPACIONES ENTIDADES MULTIGRUPO OPERACIONES DE MICRO-COBERTURA (+/-)</v>
          </cell>
          <cell r="D674" t="str">
            <v>Cuenta base para Imputación saldo</v>
          </cell>
          <cell r="E674" t="str">
            <v>Anejo_III_1_0421</v>
          </cell>
          <cell r="F674" t="str">
            <v>C1_1_0437</v>
          </cell>
        </row>
        <row r="675">
          <cell r="B675">
            <v>11203</v>
          </cell>
          <cell r="C675" t="str">
            <v>PARTICIPACIONES ENTIDADES DEL GRUPO</v>
          </cell>
          <cell r="D675" t="str">
            <v>Cuenta Sumatorio Totales. Cuenta no computable (utilizar cuenta base incluyda en el sumatorio)</v>
          </cell>
        </row>
        <row r="676">
          <cell r="B676">
            <v>1120301</v>
          </cell>
          <cell r="C676" t="str">
            <v>VALORES ENT.GRUPO</v>
          </cell>
          <cell r="D676" t="str">
            <v>Cuenta Sumatorio Totales. Cuenta no computable (utilizar cuenta base incluyda en el sumatorio)</v>
          </cell>
        </row>
        <row r="677">
          <cell r="B677">
            <v>112030101</v>
          </cell>
          <cell r="C677" t="str">
            <v>VALORES ENT GRUPO.FONDO DE COMERCIO</v>
          </cell>
          <cell r="D677" t="str">
            <v>Cuenta Sumatorio Totales. Cuenta no computable (utilizar cuenta base incluyda en el sumatorio)</v>
          </cell>
        </row>
        <row r="678">
          <cell r="B678">
            <v>11203010101</v>
          </cell>
          <cell r="C678" t="str">
            <v>VALORES ENT GRUPO.FONDO DE COMERCIO</v>
          </cell>
          <cell r="D678" t="str">
            <v>Cuenta base para Imputación saldo</v>
          </cell>
          <cell r="E678" t="str">
            <v>Anejo_III_1_0440</v>
          </cell>
          <cell r="F678" t="str">
            <v>C1_1_0442</v>
          </cell>
        </row>
        <row r="679">
          <cell r="B679">
            <v>112030102</v>
          </cell>
          <cell r="C679" t="str">
            <v>VALORES ENT GRUPO.RESTO</v>
          </cell>
          <cell r="D679" t="str">
            <v>Cuenta Sumatorio Totales. Cuenta no computable (utilizar cuenta base incluyda en el sumatorio)</v>
          </cell>
        </row>
        <row r="680">
          <cell r="B680">
            <v>11203010201</v>
          </cell>
          <cell r="C680" t="str">
            <v>VALORES ENT GRUPO.RESTO</v>
          </cell>
          <cell r="D680" t="str">
            <v>Cuenta base para Imputación saldo</v>
          </cell>
          <cell r="E680" t="str">
            <v>Anejo_III_1_0440</v>
          </cell>
          <cell r="F680" t="str">
            <v>C1_1_0443</v>
          </cell>
        </row>
        <row r="681">
          <cell r="B681">
            <v>1120302</v>
          </cell>
          <cell r="C681" t="str">
            <v>PARTICIPACIONES ENTIDADES DEL GRUPO AJUSTES POR VALORACION</v>
          </cell>
          <cell r="D681" t="str">
            <v>Cuenta Sumatorio Totales. Cuenta no computable (utilizar cuenta base incluyda en el sumatorio)</v>
          </cell>
        </row>
        <row r="682">
          <cell r="B682">
            <v>112030201</v>
          </cell>
          <cell r="C682" t="str">
            <v>PARTICIPACIONES ENT. GRUPO.CORRECCIONES DE VALOR POR DETERIORO DE ACTIVOS</v>
          </cell>
          <cell r="D682" t="str">
            <v>Cuenta Sumatorio Totales. Cuenta no computable (utilizar cuenta base incluyda en el sumatorio)</v>
          </cell>
        </row>
        <row r="683">
          <cell r="B683">
            <v>11203020101</v>
          </cell>
          <cell r="C683" t="str">
            <v>PARTICIPACIONES ENT. GRUPO.CORRECCIONES DE VALOR POR DETERIORO DE ACTIVOS</v>
          </cell>
          <cell r="D683" t="str">
            <v>Cuenta base para Imputación saldo</v>
          </cell>
          <cell r="E683" t="str">
            <v>Anejo_III_1_0440</v>
          </cell>
          <cell r="F683" t="str">
            <v>C1_1_0446</v>
          </cell>
        </row>
        <row r="684">
          <cell r="B684">
            <v>112030202</v>
          </cell>
          <cell r="C684" t="str">
            <v>PARTICIPACIONES ENTIDADES DEL GRUPO OPERACIONES DE MICRO-COBERTURA (+/-)</v>
          </cell>
          <cell r="D684" t="str">
            <v>Cuenta Sumatorio Totales. Cuenta no computable (utilizar cuenta base incluyda en el sumatorio)</v>
          </cell>
        </row>
        <row r="685">
          <cell r="B685">
            <v>11203020201</v>
          </cell>
          <cell r="C685" t="str">
            <v>PARTICIPACIONES ENTIDADES DEL GRUPO OPERACIONES DE MICRO-COBERTURA (+/-)</v>
          </cell>
          <cell r="D685" t="str">
            <v>Cuenta base para Imputación saldo</v>
          </cell>
          <cell r="E685" t="str">
            <v>Anejo_III_1_0440</v>
          </cell>
          <cell r="F685" t="str">
            <v>C1_1_0447</v>
          </cell>
        </row>
        <row r="686">
          <cell r="B686">
            <v>113</v>
          </cell>
          <cell r="C686" t="str">
            <v>CONTRATOS DE SEGUROS VINCULADOS A PENSIONES</v>
          </cell>
          <cell r="D686" t="str">
            <v>Cuenta Sumatorio Totales. Cuenta no computable (utilizar cuenta base incluyda en el sumatorio)</v>
          </cell>
        </row>
        <row r="687">
          <cell r="B687">
            <v>11301</v>
          </cell>
          <cell r="C687" t="str">
            <v>CONTRATOS DE SEGUROS VINCULADOS A PENSIONES ENTIDADES DEL GRUPO</v>
          </cell>
          <cell r="D687" t="str">
            <v>Cuenta Sumatorio Totales. Cuenta no computable (utilizar cuenta base incluyda en el sumatorio)</v>
          </cell>
        </row>
        <row r="688">
          <cell r="B688">
            <v>1130101</v>
          </cell>
          <cell r="C688" t="str">
            <v>CONTRATOS DE SEGUROS VINCULADOS A PENSIONES ENTIDADES DEL GRUPO</v>
          </cell>
          <cell r="D688" t="str">
            <v>Cuenta base para Imputación saldo</v>
          </cell>
          <cell r="E688" t="str">
            <v>Anejo_III_1_0455</v>
          </cell>
          <cell r="F688" t="str">
            <v>C1_1_0456</v>
          </cell>
        </row>
        <row r="689">
          <cell r="B689">
            <v>11302</v>
          </cell>
          <cell r="C689" t="str">
            <v>CONTRATOS DE SEGUROS VINCULADOS A PENSIONES OTRAS ENTIDADES VINCULADAS</v>
          </cell>
          <cell r="D689" t="str">
            <v>Cuenta Sumatorio Totales. Cuenta no computable (utilizar cuenta base incluyda en el sumatorio)</v>
          </cell>
        </row>
        <row r="690">
          <cell r="B690">
            <v>1130201</v>
          </cell>
          <cell r="C690" t="str">
            <v>CONTRATOS DE SEGUROS VINCULADOS A PENSIONES OTRAS ENTIDADES VINCULADAS</v>
          </cell>
          <cell r="D690" t="str">
            <v>Cuenta base para Imputación saldo</v>
          </cell>
          <cell r="E690" t="str">
            <v>Anejo_III_1_0455</v>
          </cell>
          <cell r="F690" t="str">
            <v>C1_1_0457</v>
          </cell>
        </row>
        <row r="691">
          <cell r="B691">
            <v>11303</v>
          </cell>
          <cell r="C691" t="str">
            <v>CONTRATOS DE SEGUROS VINCULADOS A PENSIONES OTRAS RESTO DE ENTIDADES</v>
          </cell>
          <cell r="D691" t="str">
            <v>Cuenta Sumatorio Totales. Cuenta no computable (utilizar cuenta base incluyda en el sumatorio)</v>
          </cell>
        </row>
        <row r="692">
          <cell r="B692">
            <v>1130301</v>
          </cell>
          <cell r="C692" t="str">
            <v>CONTRATOS DE SEGUROS VINCULADOS A PENSIONES OTRAS RESTO DE ENTIDADES</v>
          </cell>
          <cell r="D692" t="str">
            <v>Cuenta base para Imputación saldo</v>
          </cell>
          <cell r="E692" t="str">
            <v>Anejo_III_1_0455</v>
          </cell>
          <cell r="F692" t="str">
            <v>C1_1_0458</v>
          </cell>
        </row>
        <row r="693">
          <cell r="B693">
            <v>114</v>
          </cell>
          <cell r="C693" t="str">
            <v>ACTIVOS POR REASEGURO</v>
          </cell>
          <cell r="D693" t="str">
            <v>Cuenta Sumatorio Totales. Cuenta no computable (utilizar cuenta base incluyda en el sumatorio)</v>
          </cell>
        </row>
        <row r="694">
          <cell r="B694">
            <v>11401</v>
          </cell>
          <cell r="C694" t="str">
            <v>ACTIVOS POR REASEGURO</v>
          </cell>
          <cell r="D694" t="str">
            <v>Cuenta base para Imputación saldo</v>
          </cell>
          <cell r="E694" t="str">
            <v>Anejo_III_1_0460</v>
          </cell>
          <cell r="F694" t="str">
            <v>C1_1_0384</v>
          </cell>
        </row>
        <row r="695">
          <cell r="B695">
            <v>115</v>
          </cell>
          <cell r="C695" t="str">
            <v>ACTIVO MATERIAL</v>
          </cell>
          <cell r="D695" t="str">
            <v>Cuenta Sumatorio Totales. Cuenta no computable (utilizar cuenta base incluyda en el sumatorio)</v>
          </cell>
        </row>
        <row r="696">
          <cell r="B696">
            <v>11501</v>
          </cell>
          <cell r="C696" t="str">
            <v>ACTIVO MATERIAL DE USO PROPIO</v>
          </cell>
          <cell r="D696" t="str">
            <v>Cuenta Sumatorio Totales. Cuenta no computable (utilizar cuenta base incluyda en el sumatorio)</v>
          </cell>
        </row>
        <row r="697">
          <cell r="B697">
            <v>1150101</v>
          </cell>
          <cell r="C697" t="str">
            <v>ACTIVO MATERIAL.COSTE AMORTIZADO</v>
          </cell>
          <cell r="D697" t="str">
            <v>Cuenta Sumatorio Totales. Cuenta no computable (utilizar cuenta base incluyda en el sumatorio)</v>
          </cell>
        </row>
        <row r="698">
          <cell r="B698">
            <v>115010101</v>
          </cell>
          <cell r="C698" t="str">
            <v>EQUIPOS INFORMÁTICOS Y SUS INSTALACIONES</v>
          </cell>
          <cell r="D698" t="str">
            <v>Cuenta Sumatorio Totales. Cuenta no computable (utilizar cuenta base incluyda en el sumatorio)</v>
          </cell>
        </row>
        <row r="699">
          <cell r="B699">
            <v>11501010101</v>
          </cell>
          <cell r="C699" t="str">
            <v>EQUIPOS INFORMÁTICOS Y SUS INSTALACIONES.DCHOS SOBRE BIENES TOMADOSEN REGIMEN DE ARR FINANCIERO</v>
          </cell>
          <cell r="D699" t="str">
            <v>Cuenta base para Imputación saldo</v>
          </cell>
          <cell r="E699" t="str">
            <v>Anejo_III_1_0466</v>
          </cell>
          <cell r="F699" t="str">
            <v>C1_1_0467</v>
          </cell>
        </row>
        <row r="700">
          <cell r="B700">
            <v>11501010102</v>
          </cell>
          <cell r="C700" t="str">
            <v>EQUIPOS INFORMÁTICOS Y SUS INSTALACIONES. RESTO</v>
          </cell>
          <cell r="D700" t="str">
            <v>Cuenta base para Imputación saldo</v>
          </cell>
          <cell r="E700" t="str">
            <v>Anejo_III_1_0466</v>
          </cell>
          <cell r="F700" t="str">
            <v>C1_1_0467</v>
          </cell>
        </row>
        <row r="701">
          <cell r="B701">
            <v>115010102</v>
          </cell>
          <cell r="C701" t="str">
            <v>MOBILIARIO, VEHÍCULOS Y RESTO INSTALACIONES</v>
          </cell>
          <cell r="D701" t="str">
            <v>Cuenta Sumatorio Totales. Cuenta no computable (utilizar cuenta base incluyda en el sumatorio)</v>
          </cell>
        </row>
        <row r="702">
          <cell r="B702">
            <v>11501010201</v>
          </cell>
          <cell r="C702" t="str">
            <v>MOBILIARIO, VEHÍCULOS Y RESTO INSTALACIONESDCHOS SOBRE BIENES TOMADOSEN REGIMEN DE ARR FINANCIERO</v>
          </cell>
          <cell r="D702" t="str">
            <v>Cuenta base para Imputación saldo</v>
          </cell>
          <cell r="E702" t="str">
            <v>Anejo_III_1_0466</v>
          </cell>
          <cell r="F702" t="str">
            <v>C1_1_0467</v>
          </cell>
        </row>
        <row r="703">
          <cell r="B703">
            <v>11501010202</v>
          </cell>
          <cell r="C703" t="str">
            <v>MOBILIARIO, VEHÍCULOS Y RESTO INSTALACIONES.RESTO</v>
          </cell>
          <cell r="D703" t="str">
            <v>Cuenta base para Imputación saldo</v>
          </cell>
          <cell r="E703" t="str">
            <v>Anejo_III_1_0466</v>
          </cell>
          <cell r="F703" t="str">
            <v>C1_1_0467</v>
          </cell>
        </row>
        <row r="704">
          <cell r="B704">
            <v>115010103</v>
          </cell>
          <cell r="C704" t="str">
            <v>EDIFICIOS</v>
          </cell>
          <cell r="D704" t="str">
            <v>Cuenta Sumatorio Totales. Cuenta no computable (utilizar cuenta base incluyda en el sumatorio)</v>
          </cell>
        </row>
        <row r="705">
          <cell r="B705">
            <v>11501010301</v>
          </cell>
          <cell r="C705" t="str">
            <v>EDIFICIOS. DCHOS SOBRE BIENES FORMADOS EN REGIMEN DE ARR FINANCIERO</v>
          </cell>
          <cell r="D705" t="str">
            <v>Cuenta base para Imputación saldo</v>
          </cell>
          <cell r="E705" t="str">
            <v>Anejo_III_1_0466</v>
          </cell>
          <cell r="F705" t="str">
            <v>C1_1_0467</v>
          </cell>
        </row>
        <row r="706">
          <cell r="B706">
            <v>11501010302</v>
          </cell>
          <cell r="C706" t="str">
            <v>EDIFICIOS.RESTO</v>
          </cell>
          <cell r="D706" t="str">
            <v>Cuenta base para Imputación saldo</v>
          </cell>
          <cell r="E706" t="str">
            <v>Anejo_III_1_0466</v>
          </cell>
          <cell r="F706" t="str">
            <v>C1_1_0467</v>
          </cell>
        </row>
        <row r="707">
          <cell r="B707">
            <v>115010104</v>
          </cell>
          <cell r="C707" t="str">
            <v>OBRAS EN CURSO</v>
          </cell>
          <cell r="D707" t="str">
            <v>Cuenta Sumatorio Totales. Cuenta no computable (utilizar cuenta base incluyda en el sumatorio)</v>
          </cell>
        </row>
        <row r="708">
          <cell r="B708">
            <v>11501010401</v>
          </cell>
          <cell r="C708" t="str">
            <v>OBRAS EN CURSO</v>
          </cell>
          <cell r="D708" t="str">
            <v>Cuenta base para Imputación saldo</v>
          </cell>
          <cell r="E708" t="str">
            <v>Anejo_III_1_0466</v>
          </cell>
          <cell r="F708" t="str">
            <v>C1_1_0467</v>
          </cell>
        </row>
        <row r="709">
          <cell r="B709">
            <v>115010105</v>
          </cell>
          <cell r="C709" t="str">
            <v>OTROS</v>
          </cell>
          <cell r="D709" t="str">
            <v>Cuenta Sumatorio Totales. Cuenta no computable (utilizar cuenta base incluyda en el sumatorio)</v>
          </cell>
        </row>
        <row r="710">
          <cell r="B710">
            <v>11501010501</v>
          </cell>
          <cell r="C710" t="str">
            <v>OTROS. DCHOS SOBRE BIENES TOMADOS EN REGIMENS DE ARR FINANCIERO</v>
          </cell>
          <cell r="D710" t="str">
            <v>Cuenta base para Imputación saldo</v>
          </cell>
          <cell r="E710" t="str">
            <v>Anejo_III_1_0466</v>
          </cell>
          <cell r="F710" t="str">
            <v>C1_1_0467</v>
          </cell>
        </row>
        <row r="711">
          <cell r="B711">
            <v>11501010502</v>
          </cell>
          <cell r="C711" t="str">
            <v>OTROS. RESTO</v>
          </cell>
          <cell r="D711" t="str">
            <v>Cuenta base para Imputación saldo</v>
          </cell>
          <cell r="E711" t="str">
            <v>Anejo_III_1_0466</v>
          </cell>
          <cell r="F711" t="str">
            <v>C1_1_0467</v>
          </cell>
        </row>
        <row r="712">
          <cell r="B712">
            <v>1150102</v>
          </cell>
          <cell r="C712" t="str">
            <v>CORRECCIONES DE VALOR POR DETERIORO DE ACTIVOS (-)</v>
          </cell>
          <cell r="D712" t="str">
            <v>Cuenta Sumatorio Totales. Cuenta no computable (utilizar cuenta base incluyda en el sumatorio)</v>
          </cell>
        </row>
        <row r="713">
          <cell r="B713">
            <v>115010201</v>
          </cell>
          <cell r="C713" t="str">
            <v>CORRECCIONES DE VALOR POR DETERIORO DE ACTIVOS (-)</v>
          </cell>
          <cell r="D713" t="str">
            <v>Cuenta base para Imputación saldo</v>
          </cell>
          <cell r="E713" t="str">
            <v>Anejo_III_1_0466</v>
          </cell>
          <cell r="F713" t="str">
            <v>C1_1_0474</v>
          </cell>
        </row>
        <row r="714">
          <cell r="B714">
            <v>11502</v>
          </cell>
          <cell r="C714" t="str">
            <v>INVERSIONES INMOBILIARIAS</v>
          </cell>
          <cell r="D714" t="str">
            <v>Cuenta Sumatorio Totales. Cuenta no computable (utilizar cuenta base incluyda en el sumatorio)</v>
          </cell>
        </row>
        <row r="715">
          <cell r="B715">
            <v>1150201</v>
          </cell>
          <cell r="C715" t="str">
            <v>COSTE AMORTIZADO</v>
          </cell>
          <cell r="D715" t="str">
            <v>Cuenta Sumatorio Totales. Cuenta no computable (utilizar cuenta base incluyda en el sumatorio)</v>
          </cell>
        </row>
        <row r="716">
          <cell r="B716">
            <v>115020101</v>
          </cell>
          <cell r="C716" t="str">
            <v>EDIFICIOS</v>
          </cell>
          <cell r="D716" t="str">
            <v>Cuenta Sumatorio Totales. Cuenta no computable (utilizar cuenta base incluyda en el sumatorio)</v>
          </cell>
        </row>
        <row r="717">
          <cell r="B717">
            <v>11502010101</v>
          </cell>
          <cell r="C717" t="str">
            <v>EDIFICIOS. DCHOS SOBRE BIENES TOMADOS EN REGIMEN DE ARR FINANCIERO</v>
          </cell>
          <cell r="D717" t="str">
            <v>Cuenta base para Imputación saldo</v>
          </cell>
          <cell r="E717" t="str">
            <v>Anejo_III_1_0475</v>
          </cell>
          <cell r="F717" t="str">
            <v>C1_1_0476</v>
          </cell>
        </row>
        <row r="718">
          <cell r="B718">
            <v>11502010102</v>
          </cell>
          <cell r="C718" t="str">
            <v>EDIFICIOS. RESTO</v>
          </cell>
          <cell r="D718" t="str">
            <v>Cuenta base para Imputación saldo</v>
          </cell>
          <cell r="E718" t="str">
            <v>Anejo_III_1_0475</v>
          </cell>
          <cell r="F718" t="str">
            <v>C1_1_0476</v>
          </cell>
        </row>
        <row r="719">
          <cell r="B719">
            <v>115020102</v>
          </cell>
          <cell r="C719" t="str">
            <v>FINCAS RUSTICAS, PARCELAS Y SOLARES</v>
          </cell>
          <cell r="D719" t="str">
            <v>Cuenta Sumatorio Totales. Cuenta no computable (utilizar cuenta base incluyda en el sumatorio)</v>
          </cell>
        </row>
        <row r="720">
          <cell r="B720">
            <v>11502010201</v>
          </cell>
          <cell r="C720" t="str">
            <v>FINCAS RUSTICAS, PARCELAS Y SOLARES. DCHOS SOBRE BIENES TOMADOS EN REGUIMEN DE ARR FINANCIERO</v>
          </cell>
          <cell r="D720" t="str">
            <v>Cuenta base para Imputación saldo</v>
          </cell>
          <cell r="E720" t="str">
            <v>Anejo_III_1_0475</v>
          </cell>
          <cell r="F720" t="str">
            <v>C1_1_0476</v>
          </cell>
        </row>
        <row r="721">
          <cell r="B721">
            <v>11502010202</v>
          </cell>
          <cell r="C721" t="str">
            <v>FINCAS RUSTICAS, PARCELAS Y SOLARES. RESTO</v>
          </cell>
          <cell r="D721" t="str">
            <v>Cuenta base para Imputación saldo</v>
          </cell>
          <cell r="E721" t="str">
            <v>Anejo_III_1_0475</v>
          </cell>
          <cell r="F721" t="str">
            <v>C1_1_0476</v>
          </cell>
        </row>
        <row r="722">
          <cell r="B722">
            <v>1150202</v>
          </cell>
          <cell r="C722" t="str">
            <v>CORRECCIONES DE VALOR POR DETERIORO DE ACTIVOS (-)</v>
          </cell>
          <cell r="D722" t="str">
            <v>Cuenta Sumatorio Totales. Cuenta no computable (utilizar cuenta base incluyda en el sumatorio)</v>
          </cell>
        </row>
        <row r="723">
          <cell r="B723">
            <v>115020201</v>
          </cell>
          <cell r="C723" t="str">
            <v>CORRECCIONES DE VALOR POR DETERIORO DE ACTIVOS (-)</v>
          </cell>
          <cell r="D723" t="str">
            <v>Cuenta base para Imputación saldo</v>
          </cell>
          <cell r="E723" t="str">
            <v>Anejo_III_1_0475</v>
          </cell>
          <cell r="F723" t="str">
            <v>C1_1_0479</v>
          </cell>
        </row>
        <row r="724">
          <cell r="B724">
            <v>11503</v>
          </cell>
          <cell r="C724" t="str">
            <v>OTROS ACTIVOS CEDIDOS EN ARRENDAMIENTO OPERATIVO</v>
          </cell>
          <cell r="D724" t="str">
            <v>Cuenta Sumatorio Totales. Cuenta no computable (utilizar cuenta base incluyda en el sumatorio)</v>
          </cell>
        </row>
        <row r="725">
          <cell r="B725">
            <v>1150301</v>
          </cell>
          <cell r="C725" t="str">
            <v>COSTE AMORTIZADO</v>
          </cell>
          <cell r="D725" t="str">
            <v>Cuenta Sumatorio Totales. Cuenta no computable (utilizar cuenta base incluyda en el sumatorio)</v>
          </cell>
        </row>
        <row r="726">
          <cell r="B726">
            <v>115030101</v>
          </cell>
          <cell r="C726" t="str">
            <v>COSTE AMORTIZADO</v>
          </cell>
          <cell r="D726" t="str">
            <v>Cuenta base para Imputación saldo</v>
          </cell>
          <cell r="E726" t="str">
            <v>Anejo_III_1_0481</v>
          </cell>
          <cell r="F726" t="str">
            <v>C1_1_0482</v>
          </cell>
        </row>
        <row r="727">
          <cell r="B727">
            <v>1150302</v>
          </cell>
          <cell r="C727" t="str">
            <v>CORRECCIONES DE VALOR POR DETERIORO DE ACTIVOS (-)</v>
          </cell>
          <cell r="D727" t="str">
            <v>Cuenta Sumatorio Totales. Cuenta no computable (utilizar cuenta base incluyda en el sumatorio)</v>
          </cell>
        </row>
        <row r="728">
          <cell r="B728">
            <v>115030201</v>
          </cell>
          <cell r="C728" t="str">
            <v>CORRECCIONES DE VALOR POR DETERIORO DE ACTIVOS (-)</v>
          </cell>
          <cell r="D728" t="str">
            <v>Cuenta base para Imputación saldo</v>
          </cell>
          <cell r="E728" t="str">
            <v>Anejo_III_1_0481</v>
          </cell>
          <cell r="F728" t="str">
            <v>C1_1_0483</v>
          </cell>
        </row>
        <row r="729">
          <cell r="B729">
            <v>116</v>
          </cell>
          <cell r="C729" t="str">
            <v>ACTIVO INTANGIBLE</v>
          </cell>
          <cell r="D729" t="str">
            <v>Cuenta Sumatorio Totales. Cuenta no computable (utilizar cuenta base incluyda en el sumatorio)</v>
          </cell>
        </row>
        <row r="730">
          <cell r="B730">
            <v>11601</v>
          </cell>
          <cell r="C730" t="str">
            <v>FONDO DE COMERCIO</v>
          </cell>
          <cell r="D730" t="str">
            <v>Cuenta Sumatorio Totales. Cuenta no computable (utilizar cuenta base incluyda en el sumatorio)</v>
          </cell>
        </row>
        <row r="731">
          <cell r="B731">
            <v>1160101</v>
          </cell>
          <cell r="C731" t="str">
            <v>Fondo de comercio: Por integración global y proporcional</v>
          </cell>
          <cell r="D731" t="str">
            <v>Cuenta Sumatorio Totales. Cuenta no computable (utilizar cuenta base incluyda en el sumatorio)</v>
          </cell>
        </row>
        <row r="732">
          <cell r="B732">
            <v>116010101</v>
          </cell>
          <cell r="C732" t="str">
            <v>FONDO DE COMERCIO CONSOLIDACION</v>
          </cell>
          <cell r="D732" t="str">
            <v>Cuenta base para Imputación saldo</v>
          </cell>
          <cell r="E732" t="str">
            <v>Anejo_III_1_0496</v>
          </cell>
          <cell r="F732" t="str">
            <v>C1_1_0497</v>
          </cell>
        </row>
        <row r="733">
          <cell r="B733">
            <v>1160102</v>
          </cell>
          <cell r="C733" t="str">
            <v>Fondo de comercio: Otros fondos de comercio</v>
          </cell>
          <cell r="D733" t="str">
            <v>Cuenta Sumatorio Totales. Cuenta no computable (utilizar cuenta base incluyda en el sumatorio)</v>
          </cell>
        </row>
        <row r="734">
          <cell r="B734">
            <v>116010201</v>
          </cell>
          <cell r="C734" t="str">
            <v>FONDO DE COMERCIO.OTROS FONDOS</v>
          </cell>
          <cell r="D734" t="str">
            <v>Cuenta base para Imputación saldo</v>
          </cell>
          <cell r="E734" t="str">
            <v>Anejo_III_1_0496</v>
          </cell>
          <cell r="F734" t="str">
            <v>C1_1_0498</v>
          </cell>
        </row>
        <row r="735">
          <cell r="B735">
            <v>11602</v>
          </cell>
          <cell r="C735" t="str">
            <v>OTRO ACTIVO INTANGIBLE</v>
          </cell>
          <cell r="D735" t="str">
            <v>Cuenta Sumatorio Totales. Cuenta no computable (utilizar cuenta base incluyda en el sumatorio)</v>
          </cell>
        </row>
        <row r="736">
          <cell r="B736">
            <v>1160201</v>
          </cell>
          <cell r="C736" t="str">
            <v>OTRO ACTIVO INTANGIBLE.COSTE AMORTIZADO</v>
          </cell>
          <cell r="D736" t="str">
            <v>Cuenta Sumatorio Totales. Cuenta no computable (utilizar cuenta base incluyda en el sumatorio)</v>
          </cell>
        </row>
        <row r="737">
          <cell r="B737">
            <v>116020101</v>
          </cell>
          <cell r="C737" t="str">
            <v>OTRO ACTIVO INTANGIBLE.COSTE AMORTIZADO</v>
          </cell>
          <cell r="D737" t="str">
            <v>Cuenta base para Imputación saldo</v>
          </cell>
          <cell r="E737" t="str">
            <v>Anejo_III_1_0500</v>
          </cell>
          <cell r="F737" t="str">
            <v>C1_1_0501</v>
          </cell>
        </row>
        <row r="738">
          <cell r="B738">
            <v>1160202</v>
          </cell>
          <cell r="C738" t="str">
            <v>OTRO ACTIVO INTANGIBLE.CORRECCIONES DE VALOR POR DETERIORO DE ACTIVOS (-)</v>
          </cell>
          <cell r="D738" t="str">
            <v>Cuenta Sumatorio Totales. Cuenta no computable (utilizar cuenta base incluyda en el sumatorio)</v>
          </cell>
        </row>
        <row r="739">
          <cell r="B739">
            <v>116020201</v>
          </cell>
          <cell r="C739" t="str">
            <v>OTRO ACTIVO INTANGIBLE.CORRECCIONES DE VALOR POR DETERIORO DE ACTIVOS (-)</v>
          </cell>
          <cell r="D739" t="str">
            <v>Cuenta base para Imputación saldo</v>
          </cell>
          <cell r="E739" t="str">
            <v>Anejo_III_1_0500</v>
          </cell>
          <cell r="F739" t="str">
            <v>C1_1_0502</v>
          </cell>
        </row>
        <row r="740">
          <cell r="B740">
            <v>117</v>
          </cell>
          <cell r="C740" t="str">
            <v>ACTIVOS FISCALES</v>
          </cell>
          <cell r="D740" t="str">
            <v>Cuenta Sumatorio Totales. Cuenta no computable (utilizar cuenta base incluyda en el sumatorio)</v>
          </cell>
        </row>
        <row r="741">
          <cell r="B741">
            <v>11701</v>
          </cell>
          <cell r="C741" t="str">
            <v>ACTIVOS FISCALES CORRIENTES</v>
          </cell>
          <cell r="D741" t="str">
            <v>Cuenta Sumatorio Totales. Cuenta no computable (utilizar cuenta base incluyda en el sumatorio)</v>
          </cell>
        </row>
        <row r="742">
          <cell r="B742">
            <v>1170101</v>
          </cell>
          <cell r="C742" t="str">
            <v>ACTIVOS FISCALES CORRIENTES</v>
          </cell>
          <cell r="D742" t="str">
            <v>Cuenta base para Imputación saldo</v>
          </cell>
          <cell r="E742" t="str">
            <v>Anejo_III_1_0506</v>
          </cell>
          <cell r="F742" t="str">
            <v>C1_1_0506</v>
          </cell>
        </row>
        <row r="743">
          <cell r="B743">
            <v>11702</v>
          </cell>
          <cell r="C743" t="str">
            <v>ACTIVOS FISCALES DIFERIDOS</v>
          </cell>
          <cell r="D743" t="str">
            <v>Cuenta Sumatorio Totales. Cuenta no computable (utilizar cuenta base incluyda en el sumatorio)</v>
          </cell>
        </row>
        <row r="744">
          <cell r="B744">
            <v>1170201</v>
          </cell>
          <cell r="C744" t="str">
            <v>ACTIVOS FISCALES DIFERIDOS. CON PLAZO PREVISIBLE REC &lt;= AÑOS</v>
          </cell>
          <cell r="D744" t="str">
            <v>Cuenta base para Imputación saldo</v>
          </cell>
          <cell r="E744" t="str">
            <v>Anejo_III_1_0507</v>
          </cell>
          <cell r="F744" t="str">
            <v>C1_1_0507</v>
          </cell>
        </row>
        <row r="745">
          <cell r="B745">
            <v>1170202</v>
          </cell>
          <cell r="C745" t="str">
            <v>ACTIVOS FISCALES DIFERIDOS. CON PLAZO PREVISIBLE REC &gt; 10 AÑOS</v>
          </cell>
          <cell r="D745" t="str">
            <v>Cuenta base para Imputación saldo</v>
          </cell>
          <cell r="E745" t="str">
            <v>Anejo_III_1_0507</v>
          </cell>
          <cell r="F745" t="str">
            <v>C1_1_0507</v>
          </cell>
        </row>
        <row r="746">
          <cell r="B746">
            <v>118</v>
          </cell>
          <cell r="C746" t="str">
            <v>PERIODIFICACIONES</v>
          </cell>
          <cell r="D746" t="str">
            <v>Cuenta Sumatorio Totales. Cuenta no computable (utilizar cuenta base incluyda en el sumatorio)</v>
          </cell>
        </row>
        <row r="747">
          <cell r="B747">
            <v>11801</v>
          </cell>
          <cell r="C747" t="str">
            <v>PERIODIFICACIONES</v>
          </cell>
          <cell r="D747" t="str">
            <v>Cuenta base para Imputación saldo</v>
          </cell>
          <cell r="E747" t="str">
            <v>Anejo_III_1_0517</v>
          </cell>
          <cell r="F747" t="str">
            <v>C1_1_0510</v>
          </cell>
        </row>
        <row r="748">
          <cell r="B748">
            <v>119</v>
          </cell>
          <cell r="C748" t="str">
            <v>OTROS ACTIVOS</v>
          </cell>
          <cell r="D748" t="str">
            <v>Cuenta Sumatorio Totales. Cuenta no computable (utilizar cuenta base incluyda en el sumatorio)</v>
          </cell>
        </row>
        <row r="749">
          <cell r="B749">
            <v>11901</v>
          </cell>
          <cell r="C749" t="str">
            <v>EXISTENCIAS</v>
          </cell>
          <cell r="D749" t="str">
            <v>Cuenta Sumatorio Totales. Cuenta no computable (utilizar cuenta base incluyda en el sumatorio)</v>
          </cell>
        </row>
        <row r="750">
          <cell r="B750">
            <v>1190101</v>
          </cell>
          <cell r="C750" t="str">
            <v>EXISTENCIAS.COSTE AMORTIZADO</v>
          </cell>
          <cell r="D750" t="str">
            <v>Cuenta Sumatorio Totales. Cuenta no computable (utilizar cuenta base incluyda en el sumatorio)</v>
          </cell>
        </row>
        <row r="751">
          <cell r="B751">
            <v>119010101</v>
          </cell>
          <cell r="C751" t="str">
            <v>EXISTENCIAS.COSTE AMORTIZADO</v>
          </cell>
          <cell r="D751" t="str">
            <v>Cuenta base para Imputación saldo</v>
          </cell>
          <cell r="E751" t="str">
            <v>Anejo_III_1_0516</v>
          </cell>
          <cell r="F751" t="str">
            <v>C1_1_0517</v>
          </cell>
        </row>
        <row r="752">
          <cell r="B752">
            <v>1190102</v>
          </cell>
          <cell r="C752" t="str">
            <v>EXISTENCIAS.CORRECC.VALOR DETERIORO ACTIV(-)</v>
          </cell>
          <cell r="D752" t="str">
            <v>Cuenta Sumatorio Totales. Cuenta no computable (utilizar cuenta base incluyda en el sumatorio)</v>
          </cell>
        </row>
        <row r="753">
          <cell r="B753">
            <v>119010201</v>
          </cell>
          <cell r="C753" t="str">
            <v>EXISTENCIAS.CORRECC.VALOR DETERIORO ACTIV(-)</v>
          </cell>
          <cell r="D753" t="str">
            <v>Cuenta base para Imputación saldo</v>
          </cell>
          <cell r="E753" t="str">
            <v>Anejo_III_1_0516</v>
          </cell>
          <cell r="F753" t="str">
            <v>C1_1_0518</v>
          </cell>
        </row>
        <row r="754">
          <cell r="B754">
            <v>11902</v>
          </cell>
          <cell r="C754" t="str">
            <v>RESTO DE OTROS ACTIVOS</v>
          </cell>
          <cell r="D754" t="str">
            <v>Cuenta Sumatorio Totales. Cuenta no computable (utilizar cuenta base incluyda en el sumatorio)</v>
          </cell>
        </row>
        <row r="755">
          <cell r="B755">
            <v>1190201</v>
          </cell>
          <cell r="C755" t="str">
            <v>OTROS ACTVOS NETOS EN PLANES DE PENSIONES</v>
          </cell>
          <cell r="D755" t="str">
            <v>Cuenta Sumatorio Totales. Cuenta no computable (utilizar cuenta base incluyda en el sumatorio)</v>
          </cell>
        </row>
        <row r="756">
          <cell r="B756">
            <v>119020101</v>
          </cell>
          <cell r="C756" t="str">
            <v>OTROS ACTVOS NETOS EN PLANES DE PENSIONES</v>
          </cell>
          <cell r="D756" t="str">
            <v>Cuenta base para Imputación saldo</v>
          </cell>
          <cell r="E756" t="str">
            <v>Anejo_III_1_0517</v>
          </cell>
          <cell r="F756" t="str">
            <v>C1_1_0521</v>
          </cell>
        </row>
        <row r="757">
          <cell r="B757">
            <v>1190202</v>
          </cell>
          <cell r="C757" t="str">
            <v>OTROS ACTIVOS NETOS OPERACIONES EN CAMINO</v>
          </cell>
          <cell r="D757" t="str">
            <v>Cuenta Sumatorio Totales. Cuenta no computable (utilizar cuenta base incluyda en el sumatorio)</v>
          </cell>
        </row>
        <row r="758">
          <cell r="B758">
            <v>119020201</v>
          </cell>
          <cell r="C758" t="str">
            <v>OTROS ACTIVOS NETOS OPERACIONES EN CAMINO</v>
          </cell>
          <cell r="D758" t="str">
            <v>Cuenta base para Imputación saldo</v>
          </cell>
          <cell r="E758" t="str">
            <v>Anejo_III_1_0517</v>
          </cell>
          <cell r="F758" t="str">
            <v>C1_1_0524</v>
          </cell>
        </row>
        <row r="759">
          <cell r="B759">
            <v>1190203</v>
          </cell>
          <cell r="C759" t="str">
            <v>OTROS CONCEPTOS RESTO DE ACTIVOS</v>
          </cell>
          <cell r="D759" t="str">
            <v>Cuenta Sumatorio Totales. Cuenta no computable (utilizar cuenta base incluyda en el sumatorio)</v>
          </cell>
        </row>
        <row r="760">
          <cell r="B760">
            <v>119020301</v>
          </cell>
          <cell r="C760" t="str">
            <v>OTROS CONCEPTOS RESTO DE ACTIVOS</v>
          </cell>
          <cell r="D760" t="str">
            <v>Cuenta base para Imputación saldo</v>
          </cell>
          <cell r="E760" t="str">
            <v>Anejo_III_1_0517</v>
          </cell>
          <cell r="F760" t="str">
            <v>C1_1_0524</v>
          </cell>
        </row>
        <row r="761">
          <cell r="B761">
            <v>2</v>
          </cell>
          <cell r="C761" t="str">
            <v>P A S I V O</v>
          </cell>
          <cell r="D761" t="str">
            <v>TIPO DE CUENTA</v>
          </cell>
        </row>
        <row r="762">
          <cell r="B762">
            <v>201</v>
          </cell>
          <cell r="C762" t="str">
            <v>DEPOSITOS DE BANCOS CENTRALES</v>
          </cell>
          <cell r="D762" t="str">
            <v>Cuenta Sumatorio Totales. Cuenta no computable (utilizar cuenta base incluyda en el sumatorio)</v>
          </cell>
        </row>
        <row r="763">
          <cell r="B763">
            <v>20101</v>
          </cell>
          <cell r="C763" t="str">
            <v>BANCO DE ESPAÑA.PASIVO</v>
          </cell>
          <cell r="D763" t="str">
            <v>Cuenta Sumatorio Totales. Cuenta no computable (utilizar cuenta base incluyda en el sumatorio)</v>
          </cell>
        </row>
        <row r="764">
          <cell r="B764">
            <v>2010106</v>
          </cell>
          <cell r="C764" t="str">
            <v>BANCO DE ESPAÑA.PASIVO.A COSTE AMORTIZADO</v>
          </cell>
          <cell r="D764" t="str">
            <v>Cuenta base para Imputación saldo</v>
          </cell>
          <cell r="E764" t="str">
            <v>Anejo_III_1_0554</v>
          </cell>
          <cell r="F764" t="str">
            <v>C1_1_0556</v>
          </cell>
        </row>
        <row r="765">
          <cell r="B765">
            <v>20102</v>
          </cell>
          <cell r="C765" t="str">
            <v>OTROS BANCOS CENTRALES</v>
          </cell>
          <cell r="D765" t="str">
            <v>Cuenta Sumatorio Totales. Cuenta no computable (utilizar cuenta base incluyda en el sumatorio)</v>
          </cell>
        </row>
        <row r="766">
          <cell r="B766">
            <v>2010206</v>
          </cell>
          <cell r="C766" t="str">
            <v>OTROS BANCOS CENTRALES.A COSTE AMORTIZADO</v>
          </cell>
          <cell r="D766" t="str">
            <v>Cuenta base para Imputación saldo</v>
          </cell>
          <cell r="E766" t="str">
            <v>Anejo_III_1_0554</v>
          </cell>
          <cell r="F766" t="str">
            <v>C1_1_0557</v>
          </cell>
        </row>
        <row r="767">
          <cell r="B767">
            <v>20103</v>
          </cell>
          <cell r="C767" t="str">
            <v>DEPOSITOS DE BANCOS CENTRALES. AJUSTES POR VALORACION (+/-)</v>
          </cell>
          <cell r="D767" t="str">
            <v>Cuenta Sumatorio Totales. Cuenta no computable (utilizar cuenta base incluyda en el sumatorio)</v>
          </cell>
        </row>
        <row r="768">
          <cell r="B768">
            <v>2010301</v>
          </cell>
          <cell r="C768" t="str">
            <v>DEPOSITOS DE BANCOS CENTRALES. INTERESES DEVENGADOS</v>
          </cell>
          <cell r="D768" t="str">
            <v>Cuenta Sumatorio Totales. Cuenta no computable (utilizar cuenta base incluyda en el sumatorio)</v>
          </cell>
        </row>
        <row r="769">
          <cell r="B769">
            <v>201030106</v>
          </cell>
          <cell r="C769" t="str">
            <v>DEPOSITOS DE BANCOS CENTRALES. INTERESES DEVENGADOS.COSTE AMORT</v>
          </cell>
          <cell r="D769" t="str">
            <v>Cuenta base para Imputación saldo</v>
          </cell>
          <cell r="E769" t="str">
            <v>Anejo_III_1_0554</v>
          </cell>
          <cell r="F769" t="str">
            <v>C1_1_0559</v>
          </cell>
        </row>
        <row r="770">
          <cell r="B770">
            <v>2010302</v>
          </cell>
          <cell r="C770" t="str">
            <v>DEPOSITOS DE BANCOS CENTRALES.OP. DE MICRO-COBERTURA (+/-)</v>
          </cell>
          <cell r="D770" t="str">
            <v>Cuenta Sumatorio Totales. Cuenta no computable (utilizar cuenta base incluyda en el sumatorio)</v>
          </cell>
        </row>
        <row r="771">
          <cell r="B771">
            <v>201030206</v>
          </cell>
          <cell r="C771" t="str">
            <v>DEPOSITOS DE BANCOS CENTRALES.OP. DE MICRO-COBERTURA (+/-).COSTE AMORT</v>
          </cell>
          <cell r="D771" t="str">
            <v>Cuenta base para Imputación saldo</v>
          </cell>
          <cell r="E771" t="str">
            <v>Anejo_III_1_0554</v>
          </cell>
          <cell r="F771" t="str">
            <v>C1_1_0560</v>
          </cell>
        </row>
        <row r="772">
          <cell r="B772">
            <v>2010303</v>
          </cell>
          <cell r="C772" t="str">
            <v>DEPOSITOS DE BANCOS CENTRALES RESTO (+/-) AJUSTES POR VALORACION</v>
          </cell>
          <cell r="D772" t="str">
            <v>Cuenta Sumatorio Totales. Cuenta no computable (utilizar cuenta base incluyda en el sumatorio)</v>
          </cell>
        </row>
        <row r="773">
          <cell r="B773">
            <v>201030306</v>
          </cell>
          <cell r="C773" t="str">
            <v>DEPOSITOS DE BANCOS CENTRALES RESTO (+/-) AJUSTES POR VALORACION.CORTE AMORT</v>
          </cell>
          <cell r="D773" t="str">
            <v>Cuenta base para Imputación saldo</v>
          </cell>
          <cell r="E773" t="str">
            <v>Anejo_III_1_0554</v>
          </cell>
          <cell r="F773" t="str">
            <v>C1_1_0561</v>
          </cell>
        </row>
        <row r="774">
          <cell r="B774">
            <v>202</v>
          </cell>
          <cell r="C774" t="str">
            <v>DEPOSITOS DE ENTIDADES DE CREDITO</v>
          </cell>
          <cell r="D774" t="str">
            <v>Cuenta Sumatorio Totales. Cuenta no computable (utilizar cuenta base incluyda en el sumatorio)</v>
          </cell>
        </row>
        <row r="775">
          <cell r="B775">
            <v>20201</v>
          </cell>
          <cell r="C775" t="str">
            <v>DEPOSITOS DE ENTIDADES DE CREDITO.CUENTAS MUTUAS</v>
          </cell>
          <cell r="D775" t="str">
            <v>Cuenta Sumatorio Totales. Cuenta no computable (utilizar cuenta base incluyda en el sumatorio)</v>
          </cell>
        </row>
        <row r="776">
          <cell r="B776">
            <v>2020106</v>
          </cell>
          <cell r="C776" t="str">
            <v>DEPOSITOS DE ENTIDADES DE CREDITO.CUENTAS MUTUAS.A COSTE AMORTIZADO</v>
          </cell>
          <cell r="D776" t="str">
            <v>Cuenta base para Imputación saldo</v>
          </cell>
          <cell r="E776" t="str">
            <v>Anejo_III_1_0574</v>
          </cell>
          <cell r="F776" t="str">
            <v>C1_1_0576</v>
          </cell>
        </row>
        <row r="777">
          <cell r="B777">
            <v>20202</v>
          </cell>
          <cell r="C777" t="str">
            <v>DEPOSITOS DE ENTIDADES DE CREDITO.CUENTAS A PLAZO</v>
          </cell>
          <cell r="D777" t="str">
            <v>Cuenta Sumatorio Totales. Cuenta no computable (utilizar cuenta base incluyda en el sumatorio)</v>
          </cell>
        </row>
        <row r="778">
          <cell r="B778">
            <v>2020206</v>
          </cell>
          <cell r="C778" t="str">
            <v>DEPOSITOS DE ENTIDADES DE CREDITO.CUENTAS A PLAZO.A COSTE AMORTIZADO</v>
          </cell>
          <cell r="D778" t="str">
            <v>Cuenta base para Imputación saldo</v>
          </cell>
          <cell r="E778" t="str">
            <v>Anejo_III_1_0574</v>
          </cell>
          <cell r="F778" t="str">
            <v>C1_1_0577</v>
          </cell>
        </row>
        <row r="779">
          <cell r="B779">
            <v>20203</v>
          </cell>
          <cell r="C779" t="str">
            <v>DEPOSITOS DE ENTIDADES DE CREDITO.PARTICIPACIONES EMITIDAS</v>
          </cell>
          <cell r="D779" t="str">
            <v>Cuenta Sumatorio Totales. Cuenta no computable (utilizar cuenta base incluyda en el sumatorio)</v>
          </cell>
        </row>
        <row r="780">
          <cell r="B780">
            <v>2020301</v>
          </cell>
          <cell r="C780" t="str">
            <v>DEPOSITOS DE ENTIDADES DE CREDITO.PARTICIPACIONES EMITIDAS. EFECTIVO RECIBIDO</v>
          </cell>
          <cell r="D780" t="str">
            <v>Cuenta Sumatorio Totales. Cuenta no computable (utilizar cuenta base incluyda en el sumatorio)</v>
          </cell>
        </row>
        <row r="781">
          <cell r="B781">
            <v>202030106</v>
          </cell>
          <cell r="C781" t="str">
            <v>DEPOSITOS DE ENT. DE CDTO.PARTIC EMITIDAS. EFECTIVO RECIBIDO.A CORTE AMORTIZADO</v>
          </cell>
          <cell r="D781" t="str">
            <v>Cuenta base para Imputación saldo</v>
          </cell>
          <cell r="E781" t="str">
            <v>Anejo_III_1_0574</v>
          </cell>
          <cell r="F781" t="str">
            <v>C1_1_0597</v>
          </cell>
        </row>
        <row r="782">
          <cell r="B782">
            <v>2020302</v>
          </cell>
          <cell r="C782" t="str">
            <v>DEPOSITOS DE ENTIDADES DE CREDITO.PARTICIPACIONES EMITIDAS. EMITIDAS PROPIAS(-)</v>
          </cell>
          <cell r="D782" t="str">
            <v>Cuenta Sumatorio Totales. Cuenta no computable (utilizar cuenta base incluyda en el sumatorio)</v>
          </cell>
        </row>
        <row r="783">
          <cell r="B783">
            <v>202030201</v>
          </cell>
          <cell r="C783" t="str">
            <v>DEP. DE ENT. CREDITO.PARTICIPACIONES EMITIDAS. EMITIDAS PROPIAS(-). VRDEUDA</v>
          </cell>
          <cell r="D783" t="str">
            <v>Cuenta Sumatorio Totales. Cuenta no computable (utilizar cuenta base incluyda en el sumatorio)</v>
          </cell>
        </row>
        <row r="784">
          <cell r="B784">
            <v>20203020106</v>
          </cell>
          <cell r="C784" t="str">
            <v>DEP. DE ENT. CREDITO.PARTIC EMITIDAS. EMITIDAS PROPIAS(-). VRDEUDA.COSTE AMORT</v>
          </cell>
          <cell r="D784" t="str">
            <v>Cuenta base para Imputación saldo</v>
          </cell>
          <cell r="E784" t="str">
            <v>Anejo_III_1_0574</v>
          </cell>
          <cell r="F784" t="str">
            <v>C1_1_0599</v>
          </cell>
        </row>
        <row r="785">
          <cell r="B785">
            <v>202030202</v>
          </cell>
          <cell r="C785" t="str">
            <v>DEP. DE ENT. CREDITO.PARTICIPACIONES EMITIDAS. EMITIDAS PROPIAS(-). RESTO</v>
          </cell>
          <cell r="D785" t="str">
            <v>Cuenta Sumatorio Totales. Cuenta no computable (utilizar cuenta base incluyda en el sumatorio)</v>
          </cell>
        </row>
        <row r="786">
          <cell r="B786">
            <v>20203020206</v>
          </cell>
          <cell r="C786" t="str">
            <v>DEP. DE ENT. CREDITO.PARTIC EMITIDAS. EMITIDAS PROPIAS(-).RESTO.COSTE AMORT</v>
          </cell>
          <cell r="D786" t="str">
            <v>Cuenta base para Imputación saldo</v>
          </cell>
          <cell r="E786" t="str">
            <v>Anejo_III_1_0574</v>
          </cell>
          <cell r="F786" t="str">
            <v>C1_1_0601</v>
          </cell>
        </row>
        <row r="787">
          <cell r="B787">
            <v>20204</v>
          </cell>
          <cell r="C787" t="str">
            <v>DEPOSITOS DE ENTIDADES DE CREDITO OTROS PASV.FINAN ASOC ACT.FINAN TRANSFERIDOS</v>
          </cell>
          <cell r="D787" t="str">
            <v>Cuenta Sumatorio Totales. Cuenta no computable (utilizar cuenta base incluyda en el sumatorio)</v>
          </cell>
        </row>
        <row r="788">
          <cell r="B788">
            <v>2020406</v>
          </cell>
          <cell r="C788" t="str">
            <v>DEPOSITOS ENT DE CDTO OTROS PASV.FINAN ASOC ACT.FINAN TRANSFERIDOS.COSTE AMORT</v>
          </cell>
          <cell r="D788" t="str">
            <v>Cuenta base para Imputación saldo</v>
          </cell>
          <cell r="E788" t="str">
            <v>Anejo_III_1_0574</v>
          </cell>
          <cell r="F788" t="str">
            <v>C1_1_0579</v>
          </cell>
        </row>
        <row r="789">
          <cell r="B789">
            <v>20205</v>
          </cell>
          <cell r="C789" t="str">
            <v>DEPOSITOS DE ENTIDADES DE CREDITO PASIVOS FINANCIEROS HIBRIDOS</v>
          </cell>
          <cell r="D789" t="str">
            <v>Cuenta Sumatorio Totales. Cuenta no computable (utilizar cuenta base incluyda en el sumatorio)</v>
          </cell>
        </row>
        <row r="790">
          <cell r="B790">
            <v>2020501</v>
          </cell>
          <cell r="C790" t="str">
            <v>DEPOSITOS DE ENTIDADES CREDITO PASIVOS FINAN HIBRIDOS CON CAPITAL GARANTIZADO</v>
          </cell>
          <cell r="D790" t="str">
            <v>Cuenta Sumatorio Totales. Cuenta no computable (utilizar cuenta base incluyda en el sumatorio)</v>
          </cell>
        </row>
        <row r="791">
          <cell r="B791">
            <v>202050106</v>
          </cell>
          <cell r="C791" t="str">
            <v>DEPOSITOS ENT CDTO PASIVOS FINAN HIBRIDOS CON CAPITAL GARANTIZADO.COSTE AMORT</v>
          </cell>
          <cell r="D791" t="str">
            <v>Cuenta base para Imputación saldo</v>
          </cell>
          <cell r="E791" t="str">
            <v>Anejo_III_1_0574</v>
          </cell>
          <cell r="F791" t="str">
            <v>C1_1_0581</v>
          </cell>
        </row>
        <row r="792">
          <cell r="B792">
            <v>2020502</v>
          </cell>
          <cell r="C792" t="str">
            <v>DEPOSITOS DE ENTIDADES CREDITO PASIVOS FINAN HIBRIDOS CON DERIVADO CRDT INCORPOR</v>
          </cell>
          <cell r="D792" t="str">
            <v>Cuenta Sumatorio Totales. Cuenta no computable (utilizar cuenta base incluyda en el sumatorio)</v>
          </cell>
        </row>
        <row r="793">
          <cell r="B793">
            <v>202050206</v>
          </cell>
          <cell r="C793" t="str">
            <v>DEPOSITOS ENT CDTO PASIVOS FINAN HIBRIDOS CON DERIVADO CRDT INCORPOR.COSTE AMORT</v>
          </cell>
          <cell r="D793" t="str">
            <v>Cuenta base para Imputación saldo</v>
          </cell>
          <cell r="E793" t="str">
            <v>Anejo_III_1_0574</v>
          </cell>
          <cell r="F793" t="str">
            <v>C1_1_0582</v>
          </cell>
        </row>
        <row r="794">
          <cell r="B794">
            <v>2020503</v>
          </cell>
          <cell r="C794" t="str">
            <v>DEPOSITOS DE ENTIDADES CREDITO PASIVOS FINANCIEROS HIBRIDOS RESTO</v>
          </cell>
          <cell r="D794" t="str">
            <v>Cuenta Sumatorio Totales. Cuenta no computable (utilizar cuenta base incluyda en el sumatorio)</v>
          </cell>
        </row>
        <row r="795">
          <cell r="B795">
            <v>202050306</v>
          </cell>
          <cell r="C795" t="str">
            <v>DEPOSITOS ENT CDTO PASIVOS FINANCIEROS HIBRIDOS RESTO.A COSTE AMORTIZADO</v>
          </cell>
          <cell r="D795" t="str">
            <v>Cuenta base para Imputación saldo</v>
          </cell>
          <cell r="E795" t="str">
            <v>Anejo_III_1_0574</v>
          </cell>
          <cell r="F795" t="str">
            <v>C1_1_0583</v>
          </cell>
        </row>
        <row r="796">
          <cell r="B796">
            <v>20206</v>
          </cell>
          <cell r="C796" t="str">
            <v>DEPOSITOS DE ENTIDADES DE CREDITO CESION TEMPORAL DE ACTIVOS</v>
          </cell>
          <cell r="D796" t="str">
            <v>Cuenta Sumatorio Totales. Cuenta no computable (utilizar cuenta base incluyda en el sumatorio)</v>
          </cell>
        </row>
        <row r="797">
          <cell r="B797">
            <v>2020606</v>
          </cell>
          <cell r="C797" t="str">
            <v>DEPOSITOS DE ENTIDADES DE CREDITO CESION TEMPORAL DE ACTIVOS.COSTE AMORTIZ</v>
          </cell>
          <cell r="D797" t="str">
            <v>Cuenta base para Imputación saldo</v>
          </cell>
          <cell r="E797" t="str">
            <v>Anejo_III_1_0574</v>
          </cell>
          <cell r="F797" t="str">
            <v>C1_1_0584</v>
          </cell>
        </row>
        <row r="798">
          <cell r="B798">
            <v>20207</v>
          </cell>
          <cell r="C798" t="str">
            <v>DEPOSITOS DE ENTIDADES DE CREDITO OTRAS CUENTAS</v>
          </cell>
          <cell r="D798" t="str">
            <v>Cuenta Sumatorio Totales. Cuenta no computable (utilizar cuenta base incluyda en el sumatorio)</v>
          </cell>
        </row>
        <row r="799">
          <cell r="B799">
            <v>2020706</v>
          </cell>
          <cell r="C799" t="str">
            <v>DEPOSITOS DE ENTIDADES DE CREDITO OTRAS CUENTAS.COSTE AMORTIZADO</v>
          </cell>
          <cell r="D799" t="str">
            <v>Cuenta base para Imputación saldo</v>
          </cell>
          <cell r="E799" t="str">
            <v>Anejo_III_1_0574</v>
          </cell>
          <cell r="F799" t="str">
            <v>C1_1_0585</v>
          </cell>
        </row>
        <row r="800">
          <cell r="B800">
            <v>20208</v>
          </cell>
          <cell r="C800" t="str">
            <v>DEPOSITOS DE ENTIDADES DE CREDITO AJUSTES POR VALORACION (+/-)</v>
          </cell>
          <cell r="D800" t="str">
            <v>Cuenta Sumatorio Totales. Cuenta no computable (utilizar cuenta base incluyda en el sumatorio)</v>
          </cell>
        </row>
        <row r="801">
          <cell r="B801">
            <v>2020801</v>
          </cell>
          <cell r="C801" t="str">
            <v>DEPOSITOS DE ENTIDADES DE CREDITO.INTERESES DEVENGADOS</v>
          </cell>
          <cell r="D801" t="str">
            <v>Cuenta Sumatorio Totales. Cuenta no computable (utilizar cuenta base incluyda en el sumatorio)</v>
          </cell>
        </row>
        <row r="802">
          <cell r="B802">
            <v>202080101</v>
          </cell>
          <cell r="C802" t="str">
            <v>INTERESES DEVENGADOS.DEPOSITOS DE ENTIDADES DE CREDITO RESIDENTES</v>
          </cell>
          <cell r="D802" t="str">
            <v>Cuenta Sumatorio Totales. Cuenta no computable (utilizar cuenta base incluyda en el sumatorio)</v>
          </cell>
        </row>
        <row r="803">
          <cell r="B803">
            <v>20208010106</v>
          </cell>
          <cell r="C803" t="str">
            <v>INTERESES DEVENGADOS.DEPOSITOS DE ENTIDADES DE CREDITO RESIDENTES.COSTE AMORTIZ</v>
          </cell>
          <cell r="D803" t="str">
            <v>Cuenta base para Imputación saldo</v>
          </cell>
          <cell r="E803" t="str">
            <v>Anejo_III_1_0574</v>
          </cell>
          <cell r="F803" t="str">
            <v>C1_1_0588</v>
          </cell>
        </row>
        <row r="804">
          <cell r="B804">
            <v>202080102</v>
          </cell>
          <cell r="C804" t="str">
            <v>INTERESES DEVENGADOS.DEPOSITOS DE ENTIDADES DE CREDITO NO RESIDENTES</v>
          </cell>
          <cell r="D804" t="str">
            <v>Cuenta Sumatorio Totales. Cuenta no computable (utilizar cuenta base incluyda en el sumatorio)</v>
          </cell>
        </row>
        <row r="805">
          <cell r="B805">
            <v>20208010206</v>
          </cell>
          <cell r="C805" t="str">
            <v>INTERESES DEVENGADOS.DPSTOS DE ENTIDADES DE CREDITO NO RESIDENTES.COSTE AMORTIZ</v>
          </cell>
          <cell r="D805" t="str">
            <v>Cuenta base para Imputación saldo</v>
          </cell>
          <cell r="E805" t="str">
            <v>Anejo_III_1_0574</v>
          </cell>
          <cell r="F805" t="str">
            <v>C1_1_0588</v>
          </cell>
        </row>
        <row r="806">
          <cell r="B806">
            <v>2020802</v>
          </cell>
          <cell r="C806" t="str">
            <v>DEPOSITOS DE ENTIDADES DE CREDITO OP. DE MICRO-COBERTURA (+/-)</v>
          </cell>
          <cell r="D806" t="str">
            <v>Cuenta Sumatorio Totales. Cuenta no computable (utilizar cuenta base incluyda en el sumatorio)</v>
          </cell>
        </row>
        <row r="807">
          <cell r="B807">
            <v>202080206</v>
          </cell>
          <cell r="C807" t="str">
            <v>DEPOSITOS DE ENTIDADES DE CREDITO OP. DE MICRO-COBERTURA (+/-).COSTE AMORTIZ</v>
          </cell>
          <cell r="D807" t="str">
            <v>Cuenta base para Imputación saldo</v>
          </cell>
          <cell r="E807" t="str">
            <v>Anejo_III_1_0574</v>
          </cell>
          <cell r="F807" t="str">
            <v>C1_1_0591</v>
          </cell>
        </row>
        <row r="808">
          <cell r="B808">
            <v>2020803</v>
          </cell>
          <cell r="C808" t="str">
            <v>DEPOSITOS DE ENTIDADES DE CREDITO PASIVOS A VALOR RAZONABLE(+/-)</v>
          </cell>
          <cell r="D808" t="str">
            <v>Cuenta Sumatorio Totales. Cuenta no computable (utilizar cuenta base incluyda en el sumatorio)</v>
          </cell>
        </row>
        <row r="809">
          <cell r="B809">
            <v>202080306</v>
          </cell>
          <cell r="C809" t="str">
            <v>DEPOSITOS DE ENTIDADES DE CREDITO PASIVOS A VALOR RAZONABLE(+/-).COSTE AMORTIZ</v>
          </cell>
          <cell r="D809" t="str">
            <v>Cuenta base para Imputación saldo</v>
          </cell>
          <cell r="E809" t="str">
            <v>Anejo_III_1_0574</v>
          </cell>
          <cell r="F809" t="str">
            <v>C1_1_0596</v>
          </cell>
        </row>
        <row r="810">
          <cell r="B810">
            <v>2020804</v>
          </cell>
          <cell r="C810" t="str">
            <v>DEPOSITOS DE ENTIDADES DE CREDITO PRIMAS/DESCUENTOS EN LA ASUNCION (+/-)</v>
          </cell>
          <cell r="D810" t="str">
            <v>Cuenta Sumatorio Totales. Cuenta no computable (utilizar cuenta base incluyda en el sumatorio)</v>
          </cell>
        </row>
        <row r="811">
          <cell r="B811">
            <v>202080406</v>
          </cell>
          <cell r="C811" t="str">
            <v>DEPOSITOS ENTIDADES DE CREDITO PRIMAS/DCTOS EN LA ASUNCION (+/-).COSTE AMORTIZ</v>
          </cell>
          <cell r="D811" t="str">
            <v>Cuenta base para Imputación saldo</v>
          </cell>
          <cell r="E811" t="str">
            <v>Anejo_III_1_0574</v>
          </cell>
          <cell r="F811" t="str">
            <v>C1_1_0596</v>
          </cell>
        </row>
        <row r="812">
          <cell r="B812">
            <v>2020806</v>
          </cell>
          <cell r="C812" t="str">
            <v>DEPOSITOS DE ENTIDADES DE CREDITO COSTES DE TRANSACCION (-)</v>
          </cell>
          <cell r="D812" t="str">
            <v>Cuenta Sumatorio Totales. Cuenta no computable (utilizar cuenta base incluyda en el sumatorio)</v>
          </cell>
        </row>
        <row r="813">
          <cell r="B813">
            <v>202080606</v>
          </cell>
          <cell r="C813" t="str">
            <v>DEPOSITOS DE ENTIDADES DE CREDITO COSTES DE TRANSACCION (-).COSTE AMORTIZ</v>
          </cell>
          <cell r="D813" t="str">
            <v>Cuenta base para Imputación saldo</v>
          </cell>
          <cell r="E813" t="str">
            <v>Anejo_III_1_0574</v>
          </cell>
          <cell r="F813" t="str">
            <v>C1_1_0596</v>
          </cell>
        </row>
        <row r="814">
          <cell r="B814">
            <v>2020807</v>
          </cell>
          <cell r="C814" t="str">
            <v>DEPOSITOS DE ENTIDADES DE CREDITO RESTO (+/-)</v>
          </cell>
          <cell r="D814" t="str">
            <v>Cuenta Sumatorio Totales. Cuenta no computable (utilizar cuenta base incluyda en el sumatorio)</v>
          </cell>
        </row>
        <row r="815">
          <cell r="B815">
            <v>202080706</v>
          </cell>
          <cell r="C815" t="str">
            <v>DEPOSITOS DE ENTIDADES DE CREDITO RESTO (+/-).COSTE AMORTIZ</v>
          </cell>
          <cell r="D815" t="str">
            <v>Cuenta base para Imputación saldo</v>
          </cell>
          <cell r="E815" t="str">
            <v>Anejo_III_1_0574</v>
          </cell>
          <cell r="F815" t="str">
            <v>C1_1_0596</v>
          </cell>
        </row>
        <row r="816">
          <cell r="B816">
            <v>203</v>
          </cell>
          <cell r="C816" t="str">
            <v>OPERACIONES MERCADO MONETARIO A TRAVES DE ENTIDADES DE CONTRAPARTIDA</v>
          </cell>
          <cell r="D816" t="str">
            <v>Cuenta Sumatorio Totales. Cuenta no computable (utilizar cuenta base incluyda en el sumatorio)</v>
          </cell>
        </row>
        <row r="817">
          <cell r="B817">
            <v>20301</v>
          </cell>
          <cell r="C817" t="str">
            <v>OP MCDO MONETARIO A TRAVES DE ENT.DE CONTRAPARTIDA CESION TEMPORAL DE ACTIVOS</v>
          </cell>
          <cell r="D817" t="str">
            <v>Cuenta Sumatorio Totales. Cuenta no computable (utilizar cuenta base incluyda en el sumatorio)</v>
          </cell>
        </row>
        <row r="818">
          <cell r="B818">
            <v>2030101</v>
          </cell>
          <cell r="C818" t="str">
            <v>RESIDENTES</v>
          </cell>
          <cell r="D818" t="str">
            <v>Cuenta Sumatorio Totales. Cuenta no computable (utilizar cuenta base incluyda en el sumatorio)</v>
          </cell>
        </row>
        <row r="819">
          <cell r="B819">
            <v>203010102</v>
          </cell>
          <cell r="C819" t="str">
            <v>RESIDENTES. A VALOR RAZONABLE</v>
          </cell>
          <cell r="D819" t="str">
            <v>Cuenta base para Imputación saldo</v>
          </cell>
          <cell r="E819" t="str">
            <v>Anejo_III_1_0617</v>
          </cell>
          <cell r="F819" t="str">
            <v>C1_1_0606</v>
          </cell>
        </row>
        <row r="820">
          <cell r="B820">
            <v>203010106</v>
          </cell>
          <cell r="C820" t="str">
            <v>RESIDENTES. COSTE AMORTIZADO</v>
          </cell>
          <cell r="D820" t="str">
            <v>Cuenta base para Imputación saldo</v>
          </cell>
          <cell r="E820" t="str">
            <v>Anejo_III_1_0619</v>
          </cell>
          <cell r="F820" t="str">
            <v>C1_1_0606</v>
          </cell>
        </row>
        <row r="821">
          <cell r="B821">
            <v>2030102</v>
          </cell>
          <cell r="C821" t="str">
            <v>NO RESIDENTES</v>
          </cell>
          <cell r="D821" t="str">
            <v>Cuenta Sumatorio Totales. Cuenta no computable (utilizar cuenta base incluyda en el sumatorio)</v>
          </cell>
        </row>
        <row r="822">
          <cell r="B822">
            <v>203010202</v>
          </cell>
          <cell r="C822" t="str">
            <v>NO RESIDENTES.A VALOR RAZONABLE</v>
          </cell>
          <cell r="D822" t="str">
            <v>Cuenta base para Imputación saldo</v>
          </cell>
          <cell r="E822" t="str">
            <v>Anejo_III_1_0617</v>
          </cell>
          <cell r="F822" t="str">
            <v>C1_1_0606</v>
          </cell>
        </row>
        <row r="823">
          <cell r="B823">
            <v>203010206</v>
          </cell>
          <cell r="C823" t="str">
            <v>NO RESIDENTES.COSTE AMORTIZ</v>
          </cell>
          <cell r="D823" t="str">
            <v>Cuenta base para Imputación saldo</v>
          </cell>
          <cell r="E823" t="str">
            <v>Anejo_III_1_0619</v>
          </cell>
          <cell r="F823" t="str">
            <v>C1_1_0606</v>
          </cell>
        </row>
        <row r="824">
          <cell r="B824">
            <v>20302</v>
          </cell>
          <cell r="C824" t="str">
            <v>OP MCDO MONETARIO A TRAVES DE ENT.DE CONTRAPARTIDA AJUSTES POR VALORACION (+/-)</v>
          </cell>
          <cell r="D824" t="str">
            <v>Cuenta Sumatorio Totales. Cuenta no computable (utilizar cuenta base incluyda en el sumatorio)</v>
          </cell>
        </row>
        <row r="825">
          <cell r="B825">
            <v>2030201</v>
          </cell>
          <cell r="C825" t="str">
            <v>OP MCDO MONETARIO A TRAVES DE ENT.DE CONTRAPARTIDA INTERESES DEVENGADOS</v>
          </cell>
          <cell r="D825" t="str">
            <v>Cuenta Sumatorio Totales. Cuenta no computable (utilizar cuenta base incluyda en el sumatorio)</v>
          </cell>
        </row>
        <row r="826">
          <cell r="B826">
            <v>203020102</v>
          </cell>
          <cell r="C826" t="str">
            <v>OP MCDO MONETARIO ENT.DE CONTRAPARTIDA INTERESES DEVENGADOS.VALOR RAZONABLE</v>
          </cell>
          <cell r="D826" t="str">
            <v>Cuenta base para Imputación saldo</v>
          </cell>
          <cell r="E826" t="str">
            <v>Anejo_III_1_0617</v>
          </cell>
          <cell r="F826" t="str">
            <v>C1_1_0608</v>
          </cell>
        </row>
        <row r="827">
          <cell r="B827">
            <v>203020106</v>
          </cell>
          <cell r="C827" t="str">
            <v>OP MCDO MONETARIO ENT.DE CONTRAPARTIDA INTERESES DEVENGADOS.COSTE AMORTIZ</v>
          </cell>
          <cell r="D827" t="str">
            <v>Cuenta base para Imputación saldo</v>
          </cell>
          <cell r="E827" t="str">
            <v>Anejo_III_1_0619</v>
          </cell>
          <cell r="F827" t="str">
            <v>C1_1_0608</v>
          </cell>
        </row>
        <row r="828">
          <cell r="B828">
            <v>2030202</v>
          </cell>
          <cell r="C828" t="str">
            <v>OP MCDO MONETARIO A TRAVES DE ENT.DE CONTRAPARTIDA OP. DE MICRO-COBERTURA (+/-)</v>
          </cell>
          <cell r="D828" t="str">
            <v>Cuenta Sumatorio Totales. Cuenta no computable (utilizar cuenta base incluyda en el sumatorio)</v>
          </cell>
        </row>
        <row r="829">
          <cell r="B829">
            <v>203020202</v>
          </cell>
          <cell r="C829" t="str">
            <v>OP MCDO MONETARIO ENT.DE CONTRAPART OP. DE MICRO-COBERTURA (+/-).VALOR RAZONABLE</v>
          </cell>
          <cell r="D829" t="str">
            <v>Cuenta base para Imputación saldo</v>
          </cell>
          <cell r="E829" t="str">
            <v>Anejo_III_1_0617</v>
          </cell>
          <cell r="F829" t="str">
            <v>C1_1_0609</v>
          </cell>
        </row>
        <row r="830">
          <cell r="B830">
            <v>203020206</v>
          </cell>
          <cell r="C830" t="str">
            <v>OP MCDO MONETARIO ENT.DE CONTRAPART OP. DE MICRO-COBERTURA (+/-).COSTE AMORTIZ</v>
          </cell>
          <cell r="D830" t="str">
            <v>Cuenta base para Imputación saldo</v>
          </cell>
          <cell r="E830" t="str">
            <v>Anejo_III_1_0619</v>
          </cell>
          <cell r="F830" t="str">
            <v>C1_1_0609</v>
          </cell>
        </row>
        <row r="831">
          <cell r="B831">
            <v>2030203</v>
          </cell>
          <cell r="C831" t="str">
            <v>OP MCDO MONETARIO A TRAVES DE ENT.DE CONTRAPARTIDA RESTO (+/-) AJ.POR VALORACION</v>
          </cell>
          <cell r="D831" t="str">
            <v>Cuenta Sumatorio Totales. Cuenta no computable (utilizar cuenta base incluyda en el sumatorio)</v>
          </cell>
        </row>
        <row r="832">
          <cell r="B832">
            <v>203020302</v>
          </cell>
          <cell r="C832" t="str">
            <v>OP MCDO MONETARIO ENT.DE CONTRAPART RESTO (+/-)AJ.POR VALORACION.VALOR RAZONABLE</v>
          </cell>
          <cell r="D832" t="str">
            <v>Cuenta base para Imputación saldo</v>
          </cell>
          <cell r="E832" t="str">
            <v>Anejo_III_1_0617</v>
          </cell>
          <cell r="F832" t="str">
            <v>C1_1_0610</v>
          </cell>
        </row>
        <row r="833">
          <cell r="B833">
            <v>203020306</v>
          </cell>
          <cell r="C833" t="str">
            <v>OP MCDO MONETARIO ENT.DE CONTRAPART RESTO (+/-) AJ.POR VALORACION.COSTE AMORTIZ</v>
          </cell>
          <cell r="D833" t="str">
            <v>Cuenta base para Imputación saldo</v>
          </cell>
          <cell r="E833" t="str">
            <v>Anejo_III_1_0619</v>
          </cell>
          <cell r="F833" t="str">
            <v>C1_1_0610</v>
          </cell>
        </row>
        <row r="834">
          <cell r="B834">
            <v>204</v>
          </cell>
          <cell r="C834" t="str">
            <v>DEPOSITOS DE LA CLIENTELA.</v>
          </cell>
          <cell r="D834" t="str">
            <v>Cuenta Sumatorio Totales. Cuenta no computable (utilizar cuenta base incluyda en el sumatorio)</v>
          </cell>
        </row>
        <row r="835">
          <cell r="B835">
            <v>20401</v>
          </cell>
          <cell r="C835" t="str">
            <v>DEPOSITOS DE LA CLIENTELA.ADMINISTRACIONES PUBLICAS ESPAÑOLAS</v>
          </cell>
          <cell r="D835" t="str">
            <v>Cuenta Sumatorio Totales. Cuenta no computable (utilizar cuenta base incluyda en el sumatorio)</v>
          </cell>
        </row>
        <row r="836">
          <cell r="B836">
            <v>2040101</v>
          </cell>
          <cell r="C836" t="str">
            <v>DEPOSITOS.AAPP.ADMON CENTRAL.</v>
          </cell>
          <cell r="D836" t="str">
            <v>Cuenta Sumatorio Totales. Cuenta no computable (utilizar cuenta base incluyda en el sumatorio)</v>
          </cell>
        </row>
        <row r="837">
          <cell r="B837">
            <v>204010101</v>
          </cell>
          <cell r="C837" t="str">
            <v>DEPOSITOS.AAPP.ADMON CENTRAL.ESTADO</v>
          </cell>
          <cell r="D837" t="str">
            <v>Cuenta Sumatorio Totales. Cuenta no computable (utilizar cuenta base incluyda en el sumatorio)</v>
          </cell>
        </row>
        <row r="838">
          <cell r="B838">
            <v>20401010101</v>
          </cell>
          <cell r="C838" t="str">
            <v>DEPOSITOS. AAPP. ADMON CENTRAL. ESTADO.A LA VISTA</v>
          </cell>
          <cell r="D838" t="str">
            <v>Cuenta Sumatorio Totales. Cuenta no computable (utilizar cuenta base incluyda en el sumatorio)</v>
          </cell>
        </row>
        <row r="839">
          <cell r="B839">
            <v>2040101010102</v>
          </cell>
          <cell r="C839" t="str">
            <v>DEPOSITOS. AAPP. ADMON CENTRAL. ESTADO.A LA VISTA. VALOR RAZONABLE</v>
          </cell>
          <cell r="D839" t="str">
            <v>Cuenta base para Imputación saldo</v>
          </cell>
          <cell r="E839" t="str">
            <v>Anejo_III_1_0617</v>
          </cell>
          <cell r="F839" t="str">
            <v>C1_1_0731</v>
          </cell>
        </row>
        <row r="840">
          <cell r="B840">
            <v>2040101010106</v>
          </cell>
          <cell r="C840" t="str">
            <v>DEPOSITOS. AAPP. ADMON CENTRAL. ESTADO.A LA VISTA. COSTE AMORTIZADO</v>
          </cell>
          <cell r="D840" t="str">
            <v>Cuenta base para Imputación saldo</v>
          </cell>
          <cell r="E840" t="str">
            <v>Anejo_III_1_0619</v>
          </cell>
          <cell r="F840" t="str">
            <v>C1_1_0731</v>
          </cell>
        </row>
        <row r="841">
          <cell r="B841">
            <v>20401010102</v>
          </cell>
          <cell r="C841" t="str">
            <v>DEPOSITOS. AAPP.ADMON CENTRAL. ESTADO A LA VISTA. A PLAZO</v>
          </cell>
          <cell r="D841" t="str">
            <v>Cuenta Sumatorio Totales. Cuenta no computable (utilizar cuenta base incluyda en el sumatorio)</v>
          </cell>
        </row>
        <row r="842">
          <cell r="B842">
            <v>2040101010202</v>
          </cell>
          <cell r="C842" t="str">
            <v>DEPOSITOS. AAPP. ADMON CENTRAL. ESTADO A LA VISTA A PLAZO. VALOR RAZONABLE</v>
          </cell>
          <cell r="D842" t="str">
            <v>Cuenta base para Imputación saldo</v>
          </cell>
          <cell r="E842" t="str">
            <v>Anejo_III_1_0617</v>
          </cell>
          <cell r="F842" t="str">
            <v>C1_1_0731</v>
          </cell>
        </row>
        <row r="843">
          <cell r="B843">
            <v>2040101010206</v>
          </cell>
          <cell r="C843" t="str">
            <v>DEPOSITOS. AAPP. ADMON CENTRAL. ESTADO A LA VISTA A PLAZO. COSTE AMORTIZADO</v>
          </cell>
          <cell r="D843" t="str">
            <v>Cuenta base para Imputación saldo</v>
          </cell>
          <cell r="E843" t="str">
            <v>Anejo_III_1_0619</v>
          </cell>
          <cell r="F843" t="str">
            <v>C1_1_0731</v>
          </cell>
        </row>
        <row r="844">
          <cell r="B844">
            <v>20401010103</v>
          </cell>
          <cell r="C844" t="str">
            <v>DEPOSITOS. AAPP. ADMON CENTRAL. ESTADO. CESION TEMPORAL DE ACTIVOS</v>
          </cell>
          <cell r="D844" t="str">
            <v>Cuenta Sumatorio Totales. Cuenta no computable (utilizar cuenta base incluyda en el sumatorio)</v>
          </cell>
        </row>
        <row r="845">
          <cell r="B845">
            <v>2040101010302</v>
          </cell>
          <cell r="C845" t="str">
            <v>DEPOSITOS.AAPP.ADMON CENTRAL.ESTADO.CESION TEMPORAL DE ACTIVOS.VALOR RAZONABLE</v>
          </cell>
          <cell r="D845" t="str">
            <v>Cuenta base para Imputación saldo</v>
          </cell>
          <cell r="E845" t="str">
            <v>Anejo_III_1_0617</v>
          </cell>
          <cell r="F845" t="str">
            <v>C1_1_0731</v>
          </cell>
        </row>
        <row r="846">
          <cell r="B846">
            <v>2040101010306</v>
          </cell>
          <cell r="C846" t="str">
            <v>DEPOSITOS.AAPP.ADMON CENTRAL.ESTADO.CESION TEMPORAL DE ACTIVOS.COSTE AMORTIZADO</v>
          </cell>
          <cell r="D846" t="str">
            <v>Cuenta base para Imputación saldo</v>
          </cell>
          <cell r="E846" t="str">
            <v>Anejo_III_1_0619</v>
          </cell>
          <cell r="F846" t="str">
            <v>C1_1_0731</v>
          </cell>
        </row>
        <row r="847">
          <cell r="B847">
            <v>20401010104</v>
          </cell>
          <cell r="C847" t="str">
            <v>DEPOSITOS.AAPP.ADMON CENTRAL.ESTADO.RESTO CUENTAS</v>
          </cell>
          <cell r="D847" t="str">
            <v>Cuenta Sumatorio Totales. Cuenta no computable (utilizar cuenta base incluyda en el sumatorio)</v>
          </cell>
        </row>
        <row r="848">
          <cell r="B848">
            <v>2040101010402</v>
          </cell>
          <cell r="C848" t="str">
            <v>DEPOSITOS.AAPP.ADMON CENTRAL.ESTADO.RESTO CUENTAS.VALOR RAZONABLE</v>
          </cell>
          <cell r="D848" t="str">
            <v>Cuenta base para Imputación saldo</v>
          </cell>
          <cell r="E848" t="str">
            <v>Anejo_III_1_0617</v>
          </cell>
          <cell r="F848" t="str">
            <v>C1_1_0731</v>
          </cell>
        </row>
        <row r="849">
          <cell r="B849">
            <v>2040101010406</v>
          </cell>
          <cell r="C849" t="str">
            <v>DEPOSITOS.AAPP.ADMON CENTRAL.ESTADO.RESTO CUENTAS.COSTE AMORTIZADO</v>
          </cell>
          <cell r="D849" t="str">
            <v>Cuenta base para Imputación saldo</v>
          </cell>
          <cell r="E849" t="str">
            <v>Anejo_III_1_0619</v>
          </cell>
          <cell r="F849" t="str">
            <v>C1_1_0731</v>
          </cell>
        </row>
        <row r="850">
          <cell r="B850">
            <v>204010102</v>
          </cell>
          <cell r="C850" t="str">
            <v>DEPOSITOS.AAPP.ADMON CENTRAL.OTRAS ADMINISTRACIONES CENTRALES</v>
          </cell>
          <cell r="D850" t="str">
            <v>Cuenta Sumatorio Totales. Cuenta no computable (utilizar cuenta base incluyda en el sumatorio)</v>
          </cell>
        </row>
        <row r="851">
          <cell r="B851">
            <v>20401010201</v>
          </cell>
          <cell r="C851" t="str">
            <v>DEPOSITOS. AAPP.ADMON CENTRAL.OTRAS ADMINISTRACIONES CENTRALES.A LA VISTA</v>
          </cell>
          <cell r="D851" t="str">
            <v>Cuenta Sumatorio Totales. Cuenta no computable (utilizar cuenta base incluyda en el sumatorio)</v>
          </cell>
        </row>
        <row r="852">
          <cell r="B852">
            <v>2040101020102</v>
          </cell>
          <cell r="C852" t="str">
            <v>DEPOSITOS.AAPP.ADMON CENTRAL.OTRAS ADMINISTRACIONES CENTRALES.A LA VISTA.VALOR RAZONABLE</v>
          </cell>
          <cell r="D852" t="str">
            <v>Cuenta base para Imputación saldo</v>
          </cell>
          <cell r="E852" t="str">
            <v>Anejo_III_1_0617</v>
          </cell>
          <cell r="F852" t="str">
            <v>C1_1_0731</v>
          </cell>
        </row>
        <row r="853">
          <cell r="B853">
            <v>2040101020106</v>
          </cell>
          <cell r="C853" t="str">
            <v>DEPOSITOS.AAPP.ADMON CENTRAL.OTRAS ADMINISTRACIONES CENTRALES.A LA VISTA.COSTE AMORTIZADO</v>
          </cell>
          <cell r="D853" t="str">
            <v>Cuenta base para Imputación saldo</v>
          </cell>
          <cell r="E853" t="str">
            <v>Anejo_III_1_0619</v>
          </cell>
          <cell r="F853" t="str">
            <v>C1_1_0731</v>
          </cell>
        </row>
        <row r="854">
          <cell r="B854">
            <v>20401010202</v>
          </cell>
          <cell r="C854" t="str">
            <v>DEPOSITOS.AAPP.ADMON CENTRAL.OTRAS ADMINITRACIONES. A PLAZO</v>
          </cell>
          <cell r="D854" t="str">
            <v>Cuenta Sumatorio Totales. Cuenta no computable (utilizar cuenta base incluyda en el sumatorio)</v>
          </cell>
        </row>
        <row r="855">
          <cell r="B855">
            <v>2040101020202</v>
          </cell>
          <cell r="C855" t="str">
            <v>DEPOSITOS.AAPP.ADMON CENTRAL.OTRAS ADMINISTRACIONES CENTRALES.A PLAZO.VALOR RAZONABLE</v>
          </cell>
          <cell r="D855" t="str">
            <v>Cuenta base para Imputación saldo</v>
          </cell>
          <cell r="E855" t="str">
            <v>Anejo_III_1_0617</v>
          </cell>
          <cell r="F855" t="str">
            <v>C1_1_0731</v>
          </cell>
        </row>
        <row r="856">
          <cell r="B856">
            <v>2040101020206</v>
          </cell>
          <cell r="C856" t="str">
            <v>DEPOSITOS.AAPP.ADMON CENTRAL.OTRAS ADMINISTRACIONES CENTRALES.A PLAZO.COSTE AMORTIZADO</v>
          </cell>
          <cell r="D856" t="str">
            <v>Cuenta base para Imputación saldo</v>
          </cell>
          <cell r="E856" t="str">
            <v>Anejo_III_1_0619</v>
          </cell>
          <cell r="F856" t="str">
            <v>C1_1_0731</v>
          </cell>
        </row>
        <row r="857">
          <cell r="B857">
            <v>20401010203</v>
          </cell>
          <cell r="C857" t="str">
            <v>DEPOSITOS.AAPP.ADMON CENTRAL.OTRAS ADMINISTRACIONES CENTRALES.CESION TEMPORAL DEL ACTIVOS</v>
          </cell>
          <cell r="D857" t="str">
            <v>Cuenta Sumatorio Totales. Cuenta no computable (utilizar cuenta base incluyda en el sumatorio)</v>
          </cell>
        </row>
        <row r="858">
          <cell r="B858">
            <v>2040101020302</v>
          </cell>
          <cell r="C858" t="str">
            <v>DEPOSITOS.AAPP.ADMON CENTRAL.OTRAS ADMINISTRACIONES CENTRALES.CESION TEMPORAL DEL ACTIVOS.VALOR RAZONABLE</v>
          </cell>
          <cell r="D858" t="str">
            <v>Cuenta base para Imputación saldo</v>
          </cell>
          <cell r="E858" t="str">
            <v>Anejo_III_1_0617</v>
          </cell>
          <cell r="F858" t="str">
            <v>C1_1_0731</v>
          </cell>
        </row>
        <row r="859">
          <cell r="B859">
            <v>2040101020306</v>
          </cell>
          <cell r="C859" t="str">
            <v>DEPOSITOS.AAPP.ADMON CENTRAL.OTRAS ADMINISTRACIONES CENTRALES.CESION TEMPORAL DEL ACTIVOS.COSTE AMORTIZADO</v>
          </cell>
          <cell r="D859" t="str">
            <v>Cuenta base para Imputación saldo</v>
          </cell>
          <cell r="E859" t="str">
            <v>Anejo_III_1_0619</v>
          </cell>
          <cell r="F859" t="str">
            <v>C1_1_0731</v>
          </cell>
        </row>
        <row r="860">
          <cell r="B860">
            <v>20401010204</v>
          </cell>
          <cell r="C860" t="str">
            <v>DEPOSITOS.AAPP.ADMON CENTRAL.OTRAS ADMINISTRACIONES CENTRALES.RESTO</v>
          </cell>
          <cell r="D860" t="str">
            <v>Cuenta Sumatorio Totales. Cuenta no computable (utilizar cuenta base incluyda en el sumatorio)</v>
          </cell>
        </row>
        <row r="861">
          <cell r="B861">
            <v>2040101020402</v>
          </cell>
          <cell r="C861" t="str">
            <v>DEPOSITOS.AAPP.ADMON CENTRAL.OTRAS ADMINISTRACIONES CENTRALES.RESTO.VALOR RAZONABLE</v>
          </cell>
          <cell r="D861" t="str">
            <v>Cuenta base para Imputación saldo</v>
          </cell>
          <cell r="E861" t="str">
            <v>Anejo_III_1_0617</v>
          </cell>
          <cell r="F861" t="str">
            <v>C1_1_0731</v>
          </cell>
        </row>
        <row r="862">
          <cell r="B862">
            <v>2040101020406</v>
          </cell>
          <cell r="C862" t="str">
            <v>DEPOSITOS.AAPP.ADMON CENTRAL.OTRAS ADMINISTRACIONES CENTRALES.RESTO.COSTE AMORTIZADO</v>
          </cell>
          <cell r="D862" t="str">
            <v>Cuenta base para Imputación saldo</v>
          </cell>
          <cell r="E862" t="str">
            <v>Anejo_III_1_0619</v>
          </cell>
          <cell r="F862" t="str">
            <v>C1_1_0731</v>
          </cell>
        </row>
        <row r="863">
          <cell r="B863">
            <v>2040102</v>
          </cell>
          <cell r="C863" t="str">
            <v>DEPOSITOS.AAPP.ADMINISTRACIONES AUTONOMICAS</v>
          </cell>
          <cell r="D863" t="str">
            <v>Cuenta Sumatorio Totales. Cuenta no computable (utilizar cuenta base incluyda en el sumatorio)</v>
          </cell>
        </row>
        <row r="864">
          <cell r="B864">
            <v>204010201</v>
          </cell>
          <cell r="C864" t="str">
            <v>DEPOSITOS.AAPP.ADMINISTRACIONES ATUTONOMICAS.A LA VISTA</v>
          </cell>
          <cell r="D864" t="str">
            <v>Cuenta Sumatorio Totales. Cuenta no computable (utilizar cuenta base incluyda en el sumatorio)</v>
          </cell>
        </row>
        <row r="865">
          <cell r="B865">
            <v>20401020102</v>
          </cell>
          <cell r="C865" t="str">
            <v>DEPOSITOS.AAPP.ADMINISTRACIONES ATUTONOMICAS.A LA VISTA.VALOR RAZONABLE</v>
          </cell>
          <cell r="D865" t="str">
            <v>Cuenta base para Imputación saldo</v>
          </cell>
          <cell r="E865" t="str">
            <v>Anejo_III_1_0617</v>
          </cell>
          <cell r="F865" t="str">
            <v>C1_1_0731</v>
          </cell>
        </row>
        <row r="866">
          <cell r="B866">
            <v>20401020106</v>
          </cell>
          <cell r="C866" t="str">
            <v>DEPOSITOS.AAPP.ADMINISTRACIONES ATUTONOMICAS.A LA VISTA.COSTE AMORTIZADO</v>
          </cell>
          <cell r="D866" t="str">
            <v>Cuenta base para Imputación saldo</v>
          </cell>
          <cell r="E866" t="str">
            <v>Anejo_III_1_0619</v>
          </cell>
          <cell r="F866" t="str">
            <v>C1_1_0731</v>
          </cell>
        </row>
        <row r="867">
          <cell r="B867">
            <v>204010202</v>
          </cell>
          <cell r="C867" t="str">
            <v>DEPOSITOS AAPP.ADMINISTRACIONES AUTONOMICAS.A PLAZO</v>
          </cell>
          <cell r="D867" t="str">
            <v>Cuenta Sumatorio Totales. Cuenta no computable (utilizar cuenta base incluyda en el sumatorio)</v>
          </cell>
        </row>
        <row r="868">
          <cell r="B868">
            <v>20401020202</v>
          </cell>
          <cell r="C868" t="str">
            <v>DEPOSITOS AAPP.ADMINISTRACIONES AUTONOMICAS.A PLAZO.VALOR RAZONABLE</v>
          </cell>
          <cell r="D868" t="str">
            <v>Cuenta base para Imputación saldo</v>
          </cell>
          <cell r="E868" t="str">
            <v>Anejo_III_1_0617</v>
          </cell>
          <cell r="F868" t="str">
            <v>C1_1_0731</v>
          </cell>
        </row>
        <row r="869">
          <cell r="B869">
            <v>20401020206</v>
          </cell>
          <cell r="C869" t="str">
            <v>DEPOSITOS AAPP.ADMINISTRACIONES AUTONOMICAS.A PLAZO.COSTE AMORTIZADO</v>
          </cell>
          <cell r="D869" t="str">
            <v>Cuenta base para Imputación saldo</v>
          </cell>
          <cell r="E869" t="str">
            <v>Anejo_III_1_0619</v>
          </cell>
          <cell r="F869" t="str">
            <v>C1_1_0731</v>
          </cell>
        </row>
        <row r="870">
          <cell r="B870">
            <v>204010203</v>
          </cell>
          <cell r="C870" t="str">
            <v>DEPOSITOS.AAPP.ADMINISTRACIONES AUTONOMICAS.CESION TEMP DE ACTIVOS</v>
          </cell>
          <cell r="D870" t="str">
            <v>Cuenta Sumatorio Totales. Cuenta no computable (utilizar cuenta base incluyda en el sumatorio)</v>
          </cell>
        </row>
        <row r="871">
          <cell r="B871">
            <v>20401020302</v>
          </cell>
          <cell r="C871" t="str">
            <v>DEPOSITOS.AAPP.ADM AUTONOMICAS.CESION TEMP DE ACTIVOS.VALOR RAZONABLE</v>
          </cell>
          <cell r="D871" t="str">
            <v>Cuenta base para Imputación saldo</v>
          </cell>
          <cell r="E871" t="str">
            <v>Anejo_III_1_0617</v>
          </cell>
          <cell r="F871" t="str">
            <v>C1_1_0731</v>
          </cell>
        </row>
        <row r="872">
          <cell r="B872">
            <v>20401020306</v>
          </cell>
          <cell r="C872" t="str">
            <v>DEPOSITOS.AAPP.ADM AUTONOMICAS.CESION TEMP DE ACTIVOS.COSTE AMORTIZADO</v>
          </cell>
          <cell r="D872" t="str">
            <v>Cuenta base para Imputación saldo</v>
          </cell>
          <cell r="E872" t="str">
            <v>Anejo_III_1_0619</v>
          </cell>
          <cell r="F872" t="str">
            <v>C1_1_0731</v>
          </cell>
        </row>
        <row r="873">
          <cell r="B873">
            <v>204010204</v>
          </cell>
          <cell r="C873" t="str">
            <v>DEPOSITOS.AAPP.ADMINISTRACIONES AUTONOMICAS.RESTO</v>
          </cell>
          <cell r="D873" t="str">
            <v>Cuenta Sumatorio Totales. Cuenta no computable (utilizar cuenta base incluyda en el sumatorio)</v>
          </cell>
        </row>
        <row r="874">
          <cell r="B874">
            <v>20401020402</v>
          </cell>
          <cell r="C874" t="str">
            <v>DEPOSITOS.AAPP.ADMINISTRACIONES AUTONOMICAS.RESTO. VALOR RAZONABLE</v>
          </cell>
          <cell r="D874" t="str">
            <v>Cuenta base para Imputación saldo</v>
          </cell>
          <cell r="E874" t="str">
            <v>Anejo_III_1_0617</v>
          </cell>
          <cell r="F874" t="str">
            <v>C1_1_0731</v>
          </cell>
        </row>
        <row r="875">
          <cell r="B875">
            <v>20401020406</v>
          </cell>
          <cell r="C875" t="str">
            <v>DEPOSITOS.AAPP.ADMINISTRACIONES AUTONOMICAS.RESTO.COSTE AMORTIZADO</v>
          </cell>
          <cell r="D875" t="str">
            <v>Cuenta base para Imputación saldo</v>
          </cell>
          <cell r="E875" t="str">
            <v>Anejo_III_1_0619</v>
          </cell>
          <cell r="F875" t="str">
            <v>C1_1_0731</v>
          </cell>
        </row>
        <row r="876">
          <cell r="B876">
            <v>2040103</v>
          </cell>
          <cell r="C876" t="str">
            <v>DEPOSITOS.AAPP.ADMINISTRACIONES LOCALES</v>
          </cell>
          <cell r="D876" t="str">
            <v>Cuenta Sumatorio Totales. Cuenta no computable (utilizar cuenta base incluyda en el sumatorio)</v>
          </cell>
        </row>
        <row r="877">
          <cell r="B877">
            <v>204010301</v>
          </cell>
          <cell r="C877" t="str">
            <v>DEPOSITOS.AAPP.ADMINISTRACIONES LOCALES. A LA VISTA</v>
          </cell>
          <cell r="D877" t="str">
            <v>Cuenta Sumatorio Totales. Cuenta no computable (utilizar cuenta base incluyda en el sumatorio)</v>
          </cell>
        </row>
        <row r="878">
          <cell r="B878">
            <v>20401030102</v>
          </cell>
          <cell r="C878" t="str">
            <v>DEPOSITOS.AAPP.ADMINISTRACIONES LOCALES. A LA VISTA.VALOR RAZONABLE</v>
          </cell>
          <cell r="D878" t="str">
            <v>Cuenta base para Imputación saldo</v>
          </cell>
          <cell r="E878" t="str">
            <v>Anejo_III_1_0617</v>
          </cell>
          <cell r="F878" t="str">
            <v>C1_1_0731</v>
          </cell>
        </row>
        <row r="879">
          <cell r="B879">
            <v>20401030106</v>
          </cell>
          <cell r="C879" t="str">
            <v>DEPOSITOS.AAPP.ADMINISTRACIONES LOCALES. A LA VISTA.COSTE AMORTIZADO</v>
          </cell>
          <cell r="D879" t="str">
            <v>Cuenta base para Imputación saldo</v>
          </cell>
          <cell r="E879" t="str">
            <v>Anejo_III_1_0619</v>
          </cell>
          <cell r="F879" t="str">
            <v>C1_1_0731</v>
          </cell>
        </row>
        <row r="880">
          <cell r="B880">
            <v>204010302</v>
          </cell>
          <cell r="C880" t="str">
            <v>DEPOSITOS.AAPP.ADMINISTRACIONES LOCALES.A PLAZO</v>
          </cell>
          <cell r="D880" t="str">
            <v>Cuenta Sumatorio Totales. Cuenta no computable (utilizar cuenta base incluyda en el sumatorio)</v>
          </cell>
        </row>
        <row r="881">
          <cell r="B881">
            <v>20401030202</v>
          </cell>
          <cell r="C881" t="str">
            <v>DEPOSITOS.AAPP.ADMINISTRAICONES LOCALES.APLAZO.VALOR RAZONABLE</v>
          </cell>
          <cell r="D881" t="str">
            <v>Cuenta base para Imputación saldo</v>
          </cell>
          <cell r="E881" t="str">
            <v>Anejo_III_1_0617</v>
          </cell>
          <cell r="F881" t="str">
            <v>C1_1_0731</v>
          </cell>
        </row>
        <row r="882">
          <cell r="B882">
            <v>20401030206</v>
          </cell>
          <cell r="C882" t="str">
            <v>DEPOSITOS.AAPP.ADMINITRACIONES LOCALES.APLAZO.COSTE AMORTIZADO</v>
          </cell>
          <cell r="D882" t="str">
            <v>Cuenta base para Imputación saldo</v>
          </cell>
          <cell r="E882" t="str">
            <v>Anejo_III_1_0619</v>
          </cell>
          <cell r="F882" t="str">
            <v>C1_1_0731</v>
          </cell>
        </row>
        <row r="883">
          <cell r="B883">
            <v>204010303</v>
          </cell>
          <cell r="C883" t="str">
            <v>Cesión temporal de activos</v>
          </cell>
          <cell r="D883" t="str">
            <v>Cuenta Sumatorio Totales. Cuenta no computable (utilizar cuenta base incluyda en el sumatorio)</v>
          </cell>
        </row>
        <row r="884">
          <cell r="B884">
            <v>20401030302</v>
          </cell>
          <cell r="C884" t="str">
            <v>DEPOSITOS.AAPP.ADM LOCALES.OTRAS ADMINISTRACIONES CENTRALES.VALOR RAZONABLE</v>
          </cell>
          <cell r="D884" t="str">
            <v>Cuenta base para Imputación saldo</v>
          </cell>
          <cell r="E884" t="str">
            <v>Anejo_III_1_0617</v>
          </cell>
          <cell r="F884" t="str">
            <v>C1_1_0731</v>
          </cell>
        </row>
        <row r="885">
          <cell r="B885">
            <v>20401030306</v>
          </cell>
          <cell r="C885" t="str">
            <v>DEPOSITOS.AAPP.ADM LOCALES.OTRAS ADMINISTRACIONES CENTRALES.COSTE AMORTIZADO</v>
          </cell>
          <cell r="D885" t="str">
            <v>Cuenta base para Imputación saldo</v>
          </cell>
          <cell r="E885" t="str">
            <v>Anejo_III_1_0619</v>
          </cell>
          <cell r="F885" t="str">
            <v>C1_1_0731</v>
          </cell>
        </row>
        <row r="886">
          <cell r="B886">
            <v>204010304</v>
          </cell>
          <cell r="C886" t="str">
            <v>DEPOSITOS.AAPP.ADMINISTRACIONES LOCALES.RESTO</v>
          </cell>
          <cell r="D886" t="str">
            <v>Cuenta Sumatorio Totales. Cuenta no computable (utilizar cuenta base incluyda en el sumatorio)</v>
          </cell>
        </row>
        <row r="887">
          <cell r="B887">
            <v>20401030402</v>
          </cell>
          <cell r="C887" t="str">
            <v>DEPOSITOS.AAPP.ADMINITRACIONES LOCALES.RESTO.VALOR RAZONABLE</v>
          </cell>
          <cell r="D887" t="str">
            <v>Cuenta base para Imputación saldo</v>
          </cell>
          <cell r="E887" t="str">
            <v>Anejo_III_1_0617</v>
          </cell>
          <cell r="F887" t="str">
            <v>C1_1_0731</v>
          </cell>
        </row>
        <row r="888">
          <cell r="B888">
            <v>20401030406</v>
          </cell>
          <cell r="C888" t="str">
            <v>DEPOSITOS.AAPP.ADEMINISTRACIONES LOCALES.RESTO.COSTE AMORTIZADO</v>
          </cell>
          <cell r="D888" t="str">
            <v>Cuenta base para Imputación saldo</v>
          </cell>
          <cell r="E888" t="str">
            <v>Anejo_III_1_0619</v>
          </cell>
          <cell r="F888" t="str">
            <v>C1_1_0731</v>
          </cell>
        </row>
        <row r="889">
          <cell r="B889">
            <v>2040104</v>
          </cell>
          <cell r="C889" t="str">
            <v>DEPOSITOS.AAPP.ADMINISTRACION DE SEGURIDAD SOCIAL</v>
          </cell>
          <cell r="D889" t="str">
            <v>Cuenta Sumatorio Totales. Cuenta no computable (utilizar cuenta base incluyda en el sumatorio)</v>
          </cell>
        </row>
        <row r="890">
          <cell r="B890">
            <v>204010401</v>
          </cell>
          <cell r="C890" t="str">
            <v>DEPOSITOS.AAPP.ADMINITRACIONES DE SEGURIDAD SOCIAL.A LA VISTA</v>
          </cell>
          <cell r="D890" t="str">
            <v>Cuenta Sumatorio Totales. Cuenta no computable (utilizar cuenta base incluyda en el sumatorio)</v>
          </cell>
        </row>
        <row r="891">
          <cell r="B891">
            <v>20401040102</v>
          </cell>
          <cell r="C891" t="str">
            <v>DEPOSITOS.AAPP.ADMINITRACIONES DE SEGURIDAD SOCIAL. A LA VISTA. VALOR RAZONABLE</v>
          </cell>
          <cell r="D891" t="str">
            <v>Cuenta base para Imputación saldo</v>
          </cell>
          <cell r="E891" t="str">
            <v>Anejo_III_1_0617</v>
          </cell>
          <cell r="F891" t="str">
            <v>C1_1_0731</v>
          </cell>
        </row>
        <row r="892">
          <cell r="B892">
            <v>20401040106</v>
          </cell>
          <cell r="C892" t="str">
            <v>DEPOSITOS.AAPP.ADMINITRACIONES DE SEGURIDAD SOCIAL. A LA VISTA. COSTE AMORTIZADO</v>
          </cell>
          <cell r="D892" t="str">
            <v>Cuenta base para Imputación saldo</v>
          </cell>
          <cell r="E892" t="str">
            <v>Anejo_III_1_0619</v>
          </cell>
          <cell r="F892" t="str">
            <v>C1_1_0731</v>
          </cell>
        </row>
        <row r="893">
          <cell r="B893">
            <v>204010402</v>
          </cell>
          <cell r="C893" t="str">
            <v>DEPOSITOS.AAPP.ADMINITRACION DE SEGURIDAD SOCIAL.A PLAZO</v>
          </cell>
          <cell r="D893" t="str">
            <v>Cuenta Sumatorio Totales. Cuenta no computable (utilizar cuenta base incluyda en el sumatorio)</v>
          </cell>
        </row>
        <row r="894">
          <cell r="B894">
            <v>20401040202</v>
          </cell>
          <cell r="C894" t="str">
            <v>DEPOSITOS.AAPP.ADMINITRACION DE SEGURIDAD SOCIAL.A PLAZO.VALOR RAZONABLE</v>
          </cell>
          <cell r="D894" t="str">
            <v>Cuenta base para Imputación saldo</v>
          </cell>
          <cell r="E894" t="str">
            <v>Anejo_III_1_0617</v>
          </cell>
          <cell r="F894" t="str">
            <v>C1_1_0731</v>
          </cell>
        </row>
        <row r="895">
          <cell r="B895">
            <v>20401040206</v>
          </cell>
          <cell r="C895" t="str">
            <v>DEPOSITOS.AAPP.ADMINITRACION DE SEGURIDAD SOCIAL.A PLAZO.COSTE AMORTIZADO</v>
          </cell>
          <cell r="D895" t="str">
            <v>Cuenta base para Imputación saldo</v>
          </cell>
          <cell r="E895" t="str">
            <v>Anejo_III_1_0619</v>
          </cell>
          <cell r="F895" t="str">
            <v>C1_1_0731</v>
          </cell>
        </row>
        <row r="896">
          <cell r="B896">
            <v>204010403</v>
          </cell>
          <cell r="C896" t="str">
            <v>DEPOSITOS.AAPP.ADMINITRACION DE SEGURIDAD SOCIAL.A PLAZO.CESION TEMP ACTIVOS</v>
          </cell>
          <cell r="D896" t="str">
            <v>Cuenta Sumatorio Totales. Cuenta no computable (utilizar cuenta base incluyda en el sumatorio)</v>
          </cell>
        </row>
        <row r="897">
          <cell r="B897">
            <v>20401040302</v>
          </cell>
          <cell r="C897" t="str">
            <v>DEPOSITOS.AAPP.ADMON SEG SOCIAL.CESION TEMP ACTIVOS.VALOR RAZONABLE</v>
          </cell>
          <cell r="D897" t="str">
            <v>Cuenta base para Imputación saldo</v>
          </cell>
          <cell r="E897" t="str">
            <v>Anejo_III_1_0617</v>
          </cell>
          <cell r="F897" t="str">
            <v>C1_1_0731</v>
          </cell>
        </row>
        <row r="898">
          <cell r="B898">
            <v>20401040306</v>
          </cell>
          <cell r="C898" t="str">
            <v>DEPOSITOS.AAPP.ADMON SEG SOCIAL.CESION TEMP ACTIVOS.COSTE AMORTIZAD</v>
          </cell>
          <cell r="D898" t="str">
            <v>Cuenta base para Imputación saldo</v>
          </cell>
          <cell r="E898" t="str">
            <v>Anejo_III_1_0619</v>
          </cell>
          <cell r="F898" t="str">
            <v>C1_1_0731</v>
          </cell>
        </row>
        <row r="899">
          <cell r="B899">
            <v>204010404</v>
          </cell>
          <cell r="C899" t="str">
            <v>DEPOSITOS.AAPP.ADMON SEGURIDAD SOCIAL.RESTO CUENTAS</v>
          </cell>
          <cell r="D899" t="str">
            <v>Cuenta Sumatorio Totales. Cuenta no computable (utilizar cuenta base incluyda en el sumatorio)</v>
          </cell>
        </row>
        <row r="900">
          <cell r="B900">
            <v>20401040402</v>
          </cell>
          <cell r="C900" t="str">
            <v>DEPOSITOS.AAPP.ADMON SEGURIDAD SOCIAL.RESTO CUENTAS.VALOR RAZONABLE</v>
          </cell>
          <cell r="D900" t="str">
            <v>Cuenta base para Imputación saldo</v>
          </cell>
          <cell r="E900" t="str">
            <v>Anejo_III_1_0617</v>
          </cell>
          <cell r="F900" t="str">
            <v>C1_1_0731</v>
          </cell>
        </row>
        <row r="901">
          <cell r="B901">
            <v>20401040406</v>
          </cell>
          <cell r="C901" t="str">
            <v>DEPOSITOS.AAPP.ADMON SEGURIDAD SOCIAL.RESTO CUENTAS.COSTE AMORTIZADO</v>
          </cell>
          <cell r="D901" t="str">
            <v>Cuenta base para Imputación saldo</v>
          </cell>
          <cell r="E901" t="str">
            <v>Anejo_III_1_0619</v>
          </cell>
          <cell r="F901" t="str">
            <v>C1_1_0731</v>
          </cell>
        </row>
        <row r="902">
          <cell r="B902">
            <v>2040105</v>
          </cell>
          <cell r="C902" t="str">
            <v>ADMINISTRACIONES PUBLICAS ESPAÑOLAS AJUSTES POR VALORACION (+/-)</v>
          </cell>
          <cell r="D902" t="str">
            <v>Cuenta Sumatorio Totales. Cuenta no computable (utilizar cuenta base incluyda en el sumatorio)</v>
          </cell>
        </row>
        <row r="903">
          <cell r="B903">
            <v>204010501</v>
          </cell>
          <cell r="C903" t="str">
            <v>AAPP ESPAÑOLAS INTERESES DEVENGADOS</v>
          </cell>
          <cell r="D903" t="str">
            <v>Cuenta Sumatorio Totales. Cuenta no computable (utilizar cuenta base incluyda en el sumatorio)</v>
          </cell>
        </row>
        <row r="904">
          <cell r="B904">
            <v>20401050102</v>
          </cell>
          <cell r="C904" t="str">
            <v>AAPP ESPAÑOLAS INTERESES DEVENGADOS.VALOR RAZONABLE</v>
          </cell>
          <cell r="D904" t="str">
            <v>Cuenta base para Imputación saldo</v>
          </cell>
          <cell r="E904" t="str">
            <v>Anejo_III_1_0617</v>
          </cell>
          <cell r="F904" t="str">
            <v>C1_1_0733</v>
          </cell>
        </row>
        <row r="905">
          <cell r="B905">
            <v>20401050106</v>
          </cell>
          <cell r="C905" t="str">
            <v>AAPP ESPAÑOLAS INTERESES DEVENGADOS .COSTE AMORTIZADO</v>
          </cell>
          <cell r="D905" t="str">
            <v>Cuenta base para Imputación saldo</v>
          </cell>
          <cell r="E905" t="str">
            <v>Anejo_III_1_0619</v>
          </cell>
          <cell r="F905" t="str">
            <v>C1_1_0733</v>
          </cell>
        </row>
        <row r="906">
          <cell r="B906">
            <v>204010502</v>
          </cell>
          <cell r="C906" t="str">
            <v>AAPP ESPAÑOLAS OPERACIONES DE MICRO-COBERTURA(+/-)</v>
          </cell>
          <cell r="D906" t="str">
            <v>Cuenta Sumatorio Totales. Cuenta no computable (utilizar cuenta base incluyda en el sumatorio)</v>
          </cell>
        </row>
        <row r="907">
          <cell r="B907">
            <v>20401050202</v>
          </cell>
          <cell r="C907" t="str">
            <v>AAPP ESPAÑOLAS OPERACIONES DE MICRO-COBERTURA(+/-).VALOR RAZONABLE</v>
          </cell>
          <cell r="D907" t="str">
            <v>Cuenta base para Imputación saldo</v>
          </cell>
          <cell r="E907" t="str">
            <v>Anejo_III_1_0617</v>
          </cell>
          <cell r="F907" t="str">
            <v>C1_1_0734</v>
          </cell>
        </row>
        <row r="908">
          <cell r="B908">
            <v>20401050206</v>
          </cell>
          <cell r="C908" t="str">
            <v>AAPP ESPAÑOLAS OPERACIONES DE MICRO-COBERTURA(+/-).COSTE AMORTIZADO</v>
          </cell>
          <cell r="D908" t="str">
            <v>Cuenta base para Imputación saldo</v>
          </cell>
          <cell r="E908" t="str">
            <v>Anejo_III_1_0619</v>
          </cell>
          <cell r="F908" t="str">
            <v>C1_1_0734</v>
          </cell>
        </row>
        <row r="909">
          <cell r="B909">
            <v>204010503</v>
          </cell>
          <cell r="C909" t="str">
            <v>AAPP ESPAÑOLAS PASIVOS A VALOR RAZONABLE(+/-)</v>
          </cell>
          <cell r="D909" t="str">
            <v>Cuenta Sumatorio Totales. Cuenta no computable (utilizar cuenta base incluyda en el sumatorio)</v>
          </cell>
        </row>
        <row r="910">
          <cell r="B910">
            <v>20401050302</v>
          </cell>
          <cell r="C910" t="str">
            <v>AAPP ESPAÑOLAS PASIVOS A VALOR RAZONABLE(+/-).VALOR RAZONABLE</v>
          </cell>
          <cell r="D910" t="str">
            <v>Cuenta base para Imputación saldo</v>
          </cell>
          <cell r="E910" t="str">
            <v>Anejo_III_1_0617</v>
          </cell>
          <cell r="F910" t="str">
            <v>C1_1_0735</v>
          </cell>
        </row>
        <row r="911">
          <cell r="B911">
            <v>20401050306</v>
          </cell>
          <cell r="C911" t="str">
            <v>AAPP ESPAÑOLAS PASIVOS A VALOR RAZONABLE(+/-) .COSTE AMORTIZADO</v>
          </cell>
          <cell r="D911" t="str">
            <v>Cuenta base para Imputación saldo</v>
          </cell>
          <cell r="E911" t="str">
            <v>Anejo_III_1_0619</v>
          </cell>
          <cell r="F911" t="str">
            <v>C1_1_0735</v>
          </cell>
        </row>
        <row r="912">
          <cell r="B912">
            <v>204010504</v>
          </cell>
          <cell r="C912" t="str">
            <v>AAPP ESPAÑOLAS PR/DCTO EN LA ASUNCION (+/-)</v>
          </cell>
          <cell r="D912" t="str">
            <v>Cuenta Sumatorio Totales. Cuenta no computable (utilizar cuenta base incluyda en el sumatorio)</v>
          </cell>
        </row>
        <row r="913">
          <cell r="B913">
            <v>20401050402</v>
          </cell>
          <cell r="C913" t="str">
            <v>AAPP ESPAÑOLAS PR/DCTO EN LA ASUNCION (+/-).VALOR RAZONABLE</v>
          </cell>
          <cell r="D913" t="str">
            <v>Cuenta base para Imputación saldo</v>
          </cell>
          <cell r="E913" t="str">
            <v>Anejo_III_1_0617</v>
          </cell>
          <cell r="F913" t="str">
            <v>C1_1_0735</v>
          </cell>
        </row>
        <row r="914">
          <cell r="B914">
            <v>20401050406</v>
          </cell>
          <cell r="C914" t="str">
            <v>AAPP ESPAÑOLAS PR/DCTO EN LA ASUNCION (+/-).COSTE AMORTIZADO</v>
          </cell>
          <cell r="D914" t="str">
            <v>Cuenta base para Imputación saldo</v>
          </cell>
          <cell r="E914" t="str">
            <v>Anejo_III_1_0619</v>
          </cell>
          <cell r="F914" t="str">
            <v>C1_1_0735</v>
          </cell>
        </row>
        <row r="915">
          <cell r="B915">
            <v>204010505</v>
          </cell>
          <cell r="C915" t="str">
            <v>AAPP ESPAÑOLAS COSTES DE TRANSACCION (-)</v>
          </cell>
          <cell r="D915" t="str">
            <v>Cuenta Sumatorio Totales. Cuenta no computable (utilizar cuenta base incluyda en el sumatorio)</v>
          </cell>
        </row>
        <row r="916">
          <cell r="B916">
            <v>20401050502</v>
          </cell>
          <cell r="C916" t="str">
            <v>AAPP ESPAÑOLAS COSTES DE TRANSACCION (-).VALOR RAZONABLE</v>
          </cell>
          <cell r="D916" t="str">
            <v>Cuenta base para Imputación saldo</v>
          </cell>
          <cell r="E916" t="str">
            <v>Anejo_III_1_0617</v>
          </cell>
          <cell r="F916" t="str">
            <v>C1_1_0735</v>
          </cell>
        </row>
        <row r="917">
          <cell r="B917">
            <v>20401050506</v>
          </cell>
          <cell r="C917" t="str">
            <v>AAPP ESPAÑOLAS COSTES DE TRANSACCION (-).COSTE AMORTIZADO</v>
          </cell>
          <cell r="D917" t="str">
            <v>Cuenta base para Imputación saldo</v>
          </cell>
          <cell r="E917" t="str">
            <v>Anejo_III_1_0619</v>
          </cell>
          <cell r="F917" t="str">
            <v>C1_1_0735</v>
          </cell>
        </row>
        <row r="918">
          <cell r="B918">
            <v>204010506</v>
          </cell>
          <cell r="C918" t="str">
            <v>AAPP ESPAÑOLAS RESTO (-)</v>
          </cell>
          <cell r="D918" t="str">
            <v>Cuenta Sumatorio Totales. Cuenta no computable (utilizar cuenta base incluyda en el sumatorio)</v>
          </cell>
        </row>
        <row r="919">
          <cell r="B919">
            <v>20401050602</v>
          </cell>
          <cell r="C919" t="str">
            <v>AAPP ESPAÑOLAS RESTO (+/-).VALOR RAZONABLE</v>
          </cell>
          <cell r="D919" t="str">
            <v>Cuenta base para Imputación saldo</v>
          </cell>
          <cell r="E919" t="str">
            <v>Anejo_III_1_0617</v>
          </cell>
          <cell r="F919" t="str">
            <v>C1_1_0735</v>
          </cell>
        </row>
        <row r="920">
          <cell r="B920">
            <v>20401050606</v>
          </cell>
          <cell r="C920" t="str">
            <v>AAPP ESPAÑOLAS RESTO (+/-).COSTE AMORTIZADO</v>
          </cell>
          <cell r="D920" t="str">
            <v>Cuenta base para Imputación saldo</v>
          </cell>
          <cell r="E920" t="str">
            <v>Anejo_III_1_0619</v>
          </cell>
          <cell r="F920" t="str">
            <v>C1_1_0735</v>
          </cell>
        </row>
        <row r="921">
          <cell r="B921">
            <v>20402</v>
          </cell>
          <cell r="C921" t="str">
            <v>DEPOSITOS DE LA CLIENTELA.OTROS SECTORES RESIDENTES</v>
          </cell>
          <cell r="D921" t="str">
            <v>Cuenta Sumatorio Totales. Cuenta no computable (utilizar cuenta base incluyda en el sumatorio)</v>
          </cell>
        </row>
        <row r="922">
          <cell r="B922">
            <v>2040201</v>
          </cell>
          <cell r="C922" t="str">
            <v>OTROS SECTORES RESIDENTES DEPOSITOS A LA VISTA</v>
          </cell>
          <cell r="D922" t="str">
            <v>Cuenta Sumatorio Totales. Cuenta no computable (utilizar cuenta base incluyda en el sumatorio)</v>
          </cell>
        </row>
        <row r="923">
          <cell r="B923">
            <v>204020101</v>
          </cell>
          <cell r="C923" t="str">
            <v>OTROS SECTORES RESIDENTES DEPOSITOS A LA VISTA.CUENTAS CORRIENTES</v>
          </cell>
          <cell r="D923" t="str">
            <v>Cuenta Sumatorio Totales. Cuenta no computable (utilizar cuenta base incluyda en el sumatorio)</v>
          </cell>
        </row>
        <row r="924">
          <cell r="B924">
            <v>20402010102</v>
          </cell>
          <cell r="C924" t="str">
            <v>OTROS SECTORES RESIDENTES DEPOSITOS A LA VISTA.CUENTAS CORRIENTES.V RAZONABLE</v>
          </cell>
          <cell r="D924" t="str">
            <v>Cuenta base para Imputación saldo</v>
          </cell>
          <cell r="E924" t="str">
            <v>Anejo_III_1_0617</v>
          </cell>
          <cell r="F924" t="str">
            <v>C1_1_0741</v>
          </cell>
        </row>
        <row r="925">
          <cell r="B925">
            <v>20402010106</v>
          </cell>
          <cell r="C925" t="str">
            <v>OTROS SECTORES RESIDENTES DEPOSITOS A LA VISTA.CUENTAS CORRIENTES.COSTE AMORTIZ</v>
          </cell>
          <cell r="D925" t="str">
            <v>Cuenta base para Imputación saldo</v>
          </cell>
          <cell r="E925" t="str">
            <v>Anejo_III_1_0619</v>
          </cell>
          <cell r="F925" t="str">
            <v>C1_1_0741</v>
          </cell>
        </row>
        <row r="926">
          <cell r="B926">
            <v>204020102</v>
          </cell>
          <cell r="C926" t="str">
            <v>OTROS SECTORES RESIDENTES DEPOSITOS A LA VISTA.CUENTAS DE AHORRO</v>
          </cell>
          <cell r="D926" t="str">
            <v>Cuenta Sumatorio Totales. Cuenta no computable (utilizar cuenta base incluyda en el sumatorio)</v>
          </cell>
        </row>
        <row r="927">
          <cell r="B927">
            <v>20402010202</v>
          </cell>
          <cell r="C927" t="str">
            <v>OTROS SECTORES RESIDENTES DEPOSITOS A LA VISTA.CUENTAS DE AHORRO.V RAZONABLE</v>
          </cell>
          <cell r="D927" t="str">
            <v>Cuenta base para Imputación saldo</v>
          </cell>
          <cell r="E927" t="str">
            <v>Anejo_III_1_0617</v>
          </cell>
          <cell r="F927" t="str">
            <v>C1_1_0741</v>
          </cell>
        </row>
        <row r="928">
          <cell r="B928">
            <v>20402010206</v>
          </cell>
          <cell r="C928" t="str">
            <v>OTROS SECTORES RESIDENTES DEPOSITOS A LA VISTA.CUENTAS DE AHORRO.COSTE AMORTIZ</v>
          </cell>
          <cell r="D928" t="str">
            <v>Cuenta base para Imputación saldo</v>
          </cell>
          <cell r="E928" t="str">
            <v>Anejo_III_1_0619</v>
          </cell>
          <cell r="F928" t="str">
            <v>C1_1_0741</v>
          </cell>
        </row>
        <row r="929">
          <cell r="B929">
            <v>204020103</v>
          </cell>
          <cell r="C929" t="str">
            <v>OTROS SECTORES RESIDENTES DEPOSITOS A LA VISTA.DINERO ELECTRONICO</v>
          </cell>
          <cell r="D929" t="str">
            <v>Cuenta Sumatorio Totales. Cuenta no computable (utilizar cuenta base incluyda en el sumatorio)</v>
          </cell>
        </row>
        <row r="930">
          <cell r="B930">
            <v>20402010302</v>
          </cell>
          <cell r="C930" t="str">
            <v>OTROS SECTORES RESIDENTES DEPOSITOS A LA VISTA.DINERO ELECTRONICO.V RAZONABLE</v>
          </cell>
          <cell r="D930" t="str">
            <v>Cuenta base para Imputación saldo</v>
          </cell>
          <cell r="E930" t="str">
            <v>Anejo_III_1_0617</v>
          </cell>
          <cell r="F930" t="str">
            <v>C1_1_0741</v>
          </cell>
        </row>
        <row r="931">
          <cell r="B931">
            <v>20402010306</v>
          </cell>
          <cell r="C931" t="str">
            <v>OTROS SECTORES RESIDENTES DEPOSITOS A LA VISTA.DINERO ELECTRONICO.COSTE AMORTIZ</v>
          </cell>
          <cell r="D931" t="str">
            <v>Cuenta base para Imputación saldo</v>
          </cell>
          <cell r="E931" t="str">
            <v>Anejo_III_1_0619</v>
          </cell>
          <cell r="F931" t="str">
            <v>C1_1_0741</v>
          </cell>
        </row>
        <row r="932">
          <cell r="B932">
            <v>204020104</v>
          </cell>
          <cell r="C932" t="str">
            <v>OTROS SECTORES RESIDENTES DEPOSITOS A LA VISTA.OTROS FONDOS VISTA</v>
          </cell>
          <cell r="D932" t="str">
            <v>Cuenta Sumatorio Totales. Cuenta no computable (utilizar cuenta base incluyda en el sumatorio)</v>
          </cell>
        </row>
        <row r="933">
          <cell r="B933">
            <v>20402010402</v>
          </cell>
          <cell r="C933" t="str">
            <v>OTROS SECTORES RESIDENTES DEPOSITOS A LA VISTA.OTROS FONDOS VISTA.V RAZONABLE</v>
          </cell>
          <cell r="D933" t="str">
            <v>Cuenta base para Imputación saldo</v>
          </cell>
          <cell r="E933" t="str">
            <v>Anejo_III_1_0617</v>
          </cell>
          <cell r="F933" t="str">
            <v>C1_1_0741</v>
          </cell>
        </row>
        <row r="934">
          <cell r="B934">
            <v>20402010406</v>
          </cell>
          <cell r="C934" t="str">
            <v>OTROS SECTORES RESIDENTES DEPOSITOS A LA VISTA.OTROS FONDOS VISTA.COSTE AMORTIZ</v>
          </cell>
          <cell r="D934" t="str">
            <v>Cuenta base para Imputación saldo</v>
          </cell>
          <cell r="E934" t="str">
            <v>Anejo_III_1_0619</v>
          </cell>
          <cell r="F934" t="str">
            <v>C1_1_0741</v>
          </cell>
        </row>
        <row r="935">
          <cell r="B935">
            <v>2040202</v>
          </cell>
          <cell r="C935" t="str">
            <v>OTROS SECTORES RESIDENTES DEPOSITOS A PLAZO</v>
          </cell>
          <cell r="D935" t="str">
            <v>Cuenta Sumatorio Totales. Cuenta no computable (utilizar cuenta base incluyda en el sumatorio)</v>
          </cell>
        </row>
        <row r="936">
          <cell r="B936">
            <v>204020201</v>
          </cell>
          <cell r="C936" t="str">
            <v>OTROS SECTORES RESIDENTES DEPOSITOS A PLAZO.IMPOSICIONES A PLAZO</v>
          </cell>
          <cell r="D936" t="str">
            <v>Cuenta Sumatorio Totales. Cuenta no computable (utilizar cuenta base incluyda en el sumatorio)</v>
          </cell>
        </row>
        <row r="937">
          <cell r="B937">
            <v>20402020102</v>
          </cell>
          <cell r="C937" t="str">
            <v>OTROS SECTORES RESIDENTES DEPOSITOS A PLAZO.IMPOSICIONES A PLAZO.V RAZONABLE</v>
          </cell>
          <cell r="D937" t="str">
            <v>Cuenta base para Imputación saldo</v>
          </cell>
          <cell r="E937" t="str">
            <v>Anejo_III_1_0617</v>
          </cell>
          <cell r="F937" t="str">
            <v>C1_1_0743</v>
          </cell>
        </row>
        <row r="938">
          <cell r="B938">
            <v>20402020106</v>
          </cell>
          <cell r="C938" t="str">
            <v>OTROS SECTORES RESIDENTES DEPOSITOS A PLAZO.IMPOSICIONES A PLAZO.COSTE AMORTIZAD</v>
          </cell>
          <cell r="D938" t="str">
            <v>Cuenta base para Imputación saldo</v>
          </cell>
          <cell r="E938" t="str">
            <v>Anejo_III_1_0619</v>
          </cell>
          <cell r="F938" t="str">
            <v>C1_1_0743</v>
          </cell>
        </row>
        <row r="939">
          <cell r="B939">
            <v>204020202</v>
          </cell>
          <cell r="C939" t="str">
            <v>OTROS SECTORES RESIDENTES DEPOSITOS A PLAZO.CTA.AHORRO VIVIENDA</v>
          </cell>
          <cell r="D939" t="str">
            <v>Cuenta Sumatorio Totales. Cuenta no computable (utilizar cuenta base incluyda en el sumatorio)</v>
          </cell>
        </row>
        <row r="940">
          <cell r="B940">
            <v>20402020202</v>
          </cell>
          <cell r="C940" t="str">
            <v>OTROS SECTORES RESIDENTES DEPOSITOS A PLAZO.CTA.AHORRO VIVIENDA.V RAZONABLE</v>
          </cell>
          <cell r="D940" t="str">
            <v>Cuenta base para Imputación saldo</v>
          </cell>
          <cell r="E940" t="str">
            <v>Anejo_III_1_0617</v>
          </cell>
          <cell r="F940" t="str">
            <v>C1_1_0744</v>
          </cell>
        </row>
        <row r="941">
          <cell r="B941">
            <v>20402020206</v>
          </cell>
          <cell r="C941" t="str">
            <v>OTROS SECTORES RESIDENTES DEPOSITOS A PLAZO.CTA.AHORRO VIVIENDA.COSTE AMORTIZADO</v>
          </cell>
          <cell r="D941" t="str">
            <v>Cuenta base para Imputación saldo</v>
          </cell>
          <cell r="E941" t="str">
            <v>Anejo_III_1_0619</v>
          </cell>
          <cell r="F941" t="str">
            <v>C1_1_0744</v>
          </cell>
        </row>
        <row r="942">
          <cell r="B942">
            <v>204020203</v>
          </cell>
          <cell r="C942" t="str">
            <v>OTROS SECTORES RESIDENTES DEPOSITOS A PLAZO.DEPOSITOS A DESCUENTO</v>
          </cell>
          <cell r="D942" t="str">
            <v>Cuenta Sumatorio Totales. Cuenta no computable (utilizar cuenta base incluyda en el sumatorio)</v>
          </cell>
        </row>
        <row r="943">
          <cell r="B943">
            <v>20402020302</v>
          </cell>
          <cell r="C943" t="str">
            <v>OTROS SECTORES RESIDENTES DEPOSITOS A PLAZO.DEPOSITOS A DESCUENTO.V RAZONABLE</v>
          </cell>
          <cell r="D943" t="str">
            <v>Cuenta base para Imputación saldo</v>
          </cell>
          <cell r="E943" t="str">
            <v>Anejo_III_1_0617</v>
          </cell>
          <cell r="F943" t="str">
            <v>C1_1_0745</v>
          </cell>
        </row>
        <row r="944">
          <cell r="B944">
            <v>20402020306</v>
          </cell>
          <cell r="C944" t="str">
            <v>OTROS SECTORES RESIDENTES DEPOSITOS A PLAZO.DEPOSITOS A DESCUENTO.COSTE AMORTIZA</v>
          </cell>
          <cell r="D944" t="str">
            <v>Cuenta base para Imputación saldo</v>
          </cell>
          <cell r="E944" t="str">
            <v>Anejo_III_1_0619</v>
          </cell>
          <cell r="F944" t="str">
            <v>C1_1_0745</v>
          </cell>
        </row>
        <row r="945">
          <cell r="B945">
            <v>204020204</v>
          </cell>
          <cell r="C945" t="str">
            <v>OTROS SECTORES RESIDENTES DEPOSITOS A PLAZO.PARTICIPACIONES EMITIDAS</v>
          </cell>
          <cell r="D945" t="str">
            <v>Cuenta Sumatorio Totales. Cuenta no computable (utilizar cuenta base incluyda en el sumatorio)</v>
          </cell>
        </row>
        <row r="946">
          <cell r="B946">
            <v>20402020401</v>
          </cell>
          <cell r="C946" t="str">
            <v>OTROS SRE DEPOSITOS A PLAZO.PARTICIPACIONES EMITIDAS. EFECTIVO RECIBIDO</v>
          </cell>
          <cell r="D946" t="str">
            <v>Cuenta Sumatorio Totales. Cuenta no computable (utilizar cuenta base incluyda en el sumatorio)</v>
          </cell>
        </row>
        <row r="947">
          <cell r="B947">
            <v>2040202040102</v>
          </cell>
          <cell r="C947" t="str">
            <v>OTROS SRE DEPOSITOS A PLAZO.PARTIC EMITIDAS.EFECTIVO RECIBIDO.V RAZONABLE</v>
          </cell>
          <cell r="D947" t="str">
            <v>Cuenta base para Imputación saldo</v>
          </cell>
          <cell r="E947" t="str">
            <v>Anejo_III_1_0617</v>
          </cell>
          <cell r="F947" t="str">
            <v>C1_1_0761</v>
          </cell>
        </row>
        <row r="948">
          <cell r="B948">
            <v>2040202040106</v>
          </cell>
          <cell r="C948" t="str">
            <v>OTROS SRE DEPOSITOS A PLAZO.PARTIC EMITIDAS. EFECTIVO RECIBIDO.COSTE AMORTIZADO</v>
          </cell>
          <cell r="D948" t="str">
            <v>Cuenta base para Imputación saldo</v>
          </cell>
          <cell r="E948" t="str">
            <v>Anejo_III_1_0619</v>
          </cell>
          <cell r="F948" t="str">
            <v>C1_1_0761</v>
          </cell>
        </row>
        <row r="949">
          <cell r="B949">
            <v>20402020402</v>
          </cell>
          <cell r="C949" t="str">
            <v>OTROS SRE DEPOSITOS A PLAZO.PARTICIPACIONES EMITIDAS. EMITIDAS PROPIAS (-)</v>
          </cell>
          <cell r="D949" t="str">
            <v>Cuenta Sumatorio Totales. Cuenta no computable (utilizar cuenta base incluyda en el sumatorio)</v>
          </cell>
        </row>
        <row r="950">
          <cell r="B950">
            <v>2040202040201</v>
          </cell>
          <cell r="C950" t="str">
            <v>OTROS SRE DEPOSITOS A PLAZO.PARTICIPACIONES EMITIDAS. PROPIAS (-). VRDEUDA</v>
          </cell>
          <cell r="D950" t="str">
            <v>Cuenta Sumatorio Totales. Cuenta no computable (utilizar cuenta base incluyda en el sumatorio)</v>
          </cell>
        </row>
        <row r="951">
          <cell r="B951">
            <v>204020204020102</v>
          </cell>
          <cell r="C951" t="str">
            <v>OTROS SRE DEPOSITOS A PLAZO.PARTIC EMITIDAS. PROPIAS (-). VRDEUDA.V RAZONABLE</v>
          </cell>
          <cell r="D951" t="str">
            <v>Cuenta base para Imputación saldo</v>
          </cell>
          <cell r="E951" t="str">
            <v>Anejo_III_1_0617</v>
          </cell>
          <cell r="F951" t="str">
            <v>C1_1_0763</v>
          </cell>
        </row>
        <row r="952">
          <cell r="B952">
            <v>204020204020106</v>
          </cell>
          <cell r="C952" t="str">
            <v>OTROS SRE DEPOSITOS A PLAZO.PARTIC EMITIDAS.PROPIAS (-).VRDEUDA.COSTE AMORTIZADO</v>
          </cell>
          <cell r="D952" t="str">
            <v>Cuenta base para Imputación saldo</v>
          </cell>
          <cell r="E952" t="str">
            <v>Anejo_III_1_0619</v>
          </cell>
          <cell r="F952" t="str">
            <v>C1_1_0763</v>
          </cell>
        </row>
        <row r="953">
          <cell r="B953">
            <v>2040202040202</v>
          </cell>
          <cell r="C953" t="str">
            <v>OTROS SRE DEPOSITOS A PLAZO.PARTICIPACIONES EMITIDAS. PROPIAS (-). RESTO</v>
          </cell>
          <cell r="D953" t="str">
            <v>Cuenta Sumatorio Totales. Cuenta no computable (utilizar cuenta base incluyda en el sumatorio)</v>
          </cell>
        </row>
        <row r="954">
          <cell r="B954">
            <v>204020204020202</v>
          </cell>
          <cell r="C954" t="str">
            <v>OTROS SRE DEPOSITOS A PLAZO.PARTIC EMITIDAS. PROPIAS (-). RESTO.V RAZONABLE</v>
          </cell>
          <cell r="D954" t="str">
            <v>Cuenta base para Imputación saldo</v>
          </cell>
          <cell r="E954" t="str">
            <v>Anejo_III_1_0617</v>
          </cell>
          <cell r="F954" t="str">
            <v>C1_1_0764</v>
          </cell>
        </row>
        <row r="955">
          <cell r="B955">
            <v>204020204020206</v>
          </cell>
          <cell r="C955" t="str">
            <v>OTROS SRE DEPOSITOS A PLAZO.PARTIC EMITIDAS. PROPIAS (-). RESTO.COSTE AMORTIZADO</v>
          </cell>
          <cell r="D955" t="str">
            <v>Cuenta base para Imputación saldo</v>
          </cell>
          <cell r="E955" t="str">
            <v>Anejo_III_1_0619</v>
          </cell>
          <cell r="F955" t="str">
            <v>C1_1_0764</v>
          </cell>
        </row>
        <row r="956">
          <cell r="B956">
            <v>204020205</v>
          </cell>
          <cell r="C956" t="str">
            <v>OTROS SECTORES RESIDENTES DEP.PLAZO OTROS PAS FINAN ASOC.ACT FINAN.TRANSFERIDOS</v>
          </cell>
          <cell r="D956" t="str">
            <v>Cuenta Sumatorio Totales. Cuenta no computable (utilizar cuenta base incluyda en el sumatorio)</v>
          </cell>
        </row>
        <row r="957">
          <cell r="B957">
            <v>20402020502</v>
          </cell>
          <cell r="C957" t="str">
            <v>OTROS SRE RESID DEP.PLAZO OTROS PAS FINAN ASOC.ACT FINAN.TRANSFERIDOS.V RAZONABL</v>
          </cell>
          <cell r="D957" t="str">
            <v>Cuenta base para Imputación saldo</v>
          </cell>
          <cell r="E957" t="str">
            <v>Anejo_III_1_0617</v>
          </cell>
          <cell r="F957" t="str">
            <v>C1_1_0747</v>
          </cell>
        </row>
        <row r="958">
          <cell r="B958">
            <v>20402020506</v>
          </cell>
          <cell r="C958" t="str">
            <v>OTROS SRE RESID DEP.PLAZO OTROS PAS FIN ASOC.ACT FIN.TRANSFERIDOS.COSTE AMORTIZ</v>
          </cell>
          <cell r="D958" t="str">
            <v>Cuenta base para Imputación saldo</v>
          </cell>
          <cell r="E958" t="str">
            <v>Anejo_III_1_0619</v>
          </cell>
          <cell r="F958" t="str">
            <v>C1_1_0747</v>
          </cell>
        </row>
        <row r="959">
          <cell r="B959">
            <v>204020206</v>
          </cell>
          <cell r="C959" t="str">
            <v>OTROS SECTORES RESIDENTES DEPOSITOS A PLAZO PASIVOS FINANCIEROS HIBRIDOS</v>
          </cell>
          <cell r="D959" t="str">
            <v>Cuenta Sumatorio Totales. Cuenta no computable (utilizar cuenta base incluyda en el sumatorio)</v>
          </cell>
        </row>
        <row r="960">
          <cell r="B960">
            <v>20402020601</v>
          </cell>
          <cell r="C960" t="str">
            <v>OTROS SECTORES RESIDENTES PAS.FINAN.HIBR.CON CAPITAL GARANTIZADO</v>
          </cell>
          <cell r="D960" t="str">
            <v>Cuenta Sumatorio Totales. Cuenta no computable (utilizar cuenta base incluyda en el sumatorio)</v>
          </cell>
        </row>
        <row r="961">
          <cell r="B961">
            <v>2040202060102</v>
          </cell>
          <cell r="C961" t="str">
            <v>OTROS SECTORES RESIDENTES PAS.FINAN.HIBR.CON CAPITAL GARANTIZADO.V RAZONABLE</v>
          </cell>
          <cell r="D961" t="str">
            <v>Cuenta base para Imputación saldo</v>
          </cell>
          <cell r="E961" t="str">
            <v>Anejo_III_1_0617</v>
          </cell>
          <cell r="F961" t="str">
            <v>C1_1_0749</v>
          </cell>
        </row>
        <row r="962">
          <cell r="B962">
            <v>2040202060106</v>
          </cell>
          <cell r="C962" t="str">
            <v>OTROS SECTORES RESIDENTES PAS.FINAN.HIBR.CON CAPITAL GARANTIZADO.COSTE AMORTIZAD</v>
          </cell>
          <cell r="D962" t="str">
            <v>Cuenta base para Imputación saldo</v>
          </cell>
          <cell r="E962" t="str">
            <v>Anejo_III_1_0619</v>
          </cell>
          <cell r="F962" t="str">
            <v>C1_1_0749</v>
          </cell>
        </row>
        <row r="963">
          <cell r="B963">
            <v>20402020602</v>
          </cell>
          <cell r="C963" t="str">
            <v>OTROS SECTORES RESIDENTES PAS.FINAN.HIBR.CON DERIVADOS CREDITO INCORPORADO</v>
          </cell>
          <cell r="D963" t="str">
            <v>Cuenta Sumatorio Totales. Cuenta no computable (utilizar cuenta base incluyda en el sumatorio)</v>
          </cell>
        </row>
        <row r="964">
          <cell r="B964">
            <v>2040202060202</v>
          </cell>
          <cell r="C964" t="str">
            <v>OTROS SECTORES RESID PAS.FINAN.HIBR.CON DERIVADOS CREDITO INCORPORADO.V RAZONABL</v>
          </cell>
          <cell r="D964" t="str">
            <v>Cuenta base para Imputación saldo</v>
          </cell>
          <cell r="E964" t="str">
            <v>Anejo_III_1_0617</v>
          </cell>
          <cell r="F964" t="str">
            <v>C1_1_0750</v>
          </cell>
        </row>
        <row r="965">
          <cell r="B965">
            <v>2040202060206</v>
          </cell>
          <cell r="C965" t="str">
            <v>OTROS SECTORES RESID PAS.FINAN.HIBR.DERIVADOS CREDITO INCORPORADO.COSTE AMORTIZ</v>
          </cell>
          <cell r="D965" t="str">
            <v>Cuenta base para Imputación saldo</v>
          </cell>
          <cell r="E965" t="str">
            <v>Anejo_III_1_0619</v>
          </cell>
          <cell r="F965" t="str">
            <v>C1_1_0750</v>
          </cell>
        </row>
        <row r="966">
          <cell r="B966">
            <v>20402020603</v>
          </cell>
          <cell r="C966" t="str">
            <v>OTROS SECTORES RESIDENTES PAS.FINAN.HIBR.RESTO</v>
          </cell>
          <cell r="D966" t="str">
            <v>Cuenta Sumatorio Totales. Cuenta no computable (utilizar cuenta base incluyda en el sumatorio)</v>
          </cell>
        </row>
        <row r="967">
          <cell r="B967">
            <v>2040202060302</v>
          </cell>
          <cell r="C967" t="str">
            <v>OTROS SECTORES RESIDENTES PAS.FINAN.HIBR.RESTO .V RAZONABLE</v>
          </cell>
          <cell r="D967" t="str">
            <v>Cuenta base para Imputación saldo</v>
          </cell>
          <cell r="E967" t="str">
            <v>Anejo_III_1_0617</v>
          </cell>
          <cell r="F967" t="str">
            <v>C1_1_0751</v>
          </cell>
        </row>
        <row r="968">
          <cell r="B968">
            <v>2040202060306</v>
          </cell>
          <cell r="C968" t="str">
            <v>OTROS SECTORES RESIDENTES PAS.FINAN.HIBR.RESTO.COSTE AMORTIZADO</v>
          </cell>
          <cell r="D968" t="str">
            <v>Cuenta base para Imputación saldo</v>
          </cell>
          <cell r="E968" t="str">
            <v>Anejo_III_1_0619</v>
          </cell>
          <cell r="F968" t="str">
            <v>C1_1_0751</v>
          </cell>
        </row>
        <row r="969">
          <cell r="B969">
            <v>204020207</v>
          </cell>
          <cell r="C969" t="str">
            <v>OTROS SECTORES RESIDENTES OTROS FONDOS A PLAZO</v>
          </cell>
          <cell r="D969" t="str">
            <v>Cuenta Sumatorio Totales. Cuenta no computable (utilizar cuenta base incluyda en el sumatorio)</v>
          </cell>
        </row>
        <row r="970">
          <cell r="B970">
            <v>20402020702</v>
          </cell>
          <cell r="C970" t="str">
            <v>OTROS SECTORES RESIDENTES OTROS FONDOS A PLAZO .V RAZONABLE</v>
          </cell>
          <cell r="D970" t="str">
            <v>Cuenta base para Imputación saldo</v>
          </cell>
          <cell r="E970" t="str">
            <v>Anejo_III_1_0617</v>
          </cell>
          <cell r="F970" t="str">
            <v>C1_1_0752</v>
          </cell>
        </row>
        <row r="971">
          <cell r="B971">
            <v>20402020706</v>
          </cell>
          <cell r="C971" t="str">
            <v>OTROS SECTORES RESIDENTES OTROS FONDOS A PLAZO .COSTE AMORTIZADO</v>
          </cell>
          <cell r="D971" t="str">
            <v>Cuenta base para Imputación saldo</v>
          </cell>
          <cell r="E971" t="str">
            <v>Anejo_III_1_0619</v>
          </cell>
          <cell r="F971" t="str">
            <v>C1_1_0752</v>
          </cell>
        </row>
        <row r="972">
          <cell r="B972">
            <v>2040203</v>
          </cell>
          <cell r="C972" t="str">
            <v>OTROS SECTORES RESIDENTES DEPOSITOS CON PREAVISO</v>
          </cell>
          <cell r="D972" t="str">
            <v>Cuenta Sumatorio Totales. Cuenta no computable (utilizar cuenta base incluyda en el sumatorio)</v>
          </cell>
        </row>
        <row r="973">
          <cell r="B973">
            <v>204020302</v>
          </cell>
          <cell r="C973" t="str">
            <v>OTROS SECTORES RESIDENTES DEPOSITOS CON PREAVISO.V RAZONABLE</v>
          </cell>
          <cell r="D973" t="str">
            <v>Cuenta base para Imputación saldo</v>
          </cell>
          <cell r="E973" t="str">
            <v>Anejo_III_1_0617</v>
          </cell>
          <cell r="F973" t="str">
            <v>C1_1_0755</v>
          </cell>
        </row>
        <row r="974">
          <cell r="B974">
            <v>204020306</v>
          </cell>
          <cell r="C974" t="str">
            <v>OTROS SECTORES RESIDENTES DEPOSITOS CON PREAVISO.COSTE AMORTIZADO</v>
          </cell>
          <cell r="D974" t="str">
            <v>Cuenta base para Imputación saldo</v>
          </cell>
          <cell r="E974" t="str">
            <v>Anejo_III_1_0619</v>
          </cell>
          <cell r="F974" t="str">
            <v>C1_1_0755</v>
          </cell>
        </row>
        <row r="975">
          <cell r="B975">
            <v>2040204</v>
          </cell>
          <cell r="C975" t="str">
            <v>OTROS SECTORES RESIDENTES CESION TEMPORAL DE ACTIVOS</v>
          </cell>
          <cell r="D975" t="str">
            <v>Cuenta Sumatorio Totales. Cuenta no computable (utilizar cuenta base incluyda en el sumatorio)</v>
          </cell>
        </row>
        <row r="976">
          <cell r="B976">
            <v>204020402</v>
          </cell>
          <cell r="C976" t="str">
            <v>OTROS SECTORES RESIDENTES CESION TEMPORAL DE ACTIVOS.V RAZONABLE</v>
          </cell>
          <cell r="D976" t="str">
            <v>Cuenta base para Imputación saldo</v>
          </cell>
          <cell r="E976" t="str">
            <v>Anejo_III_1_0617</v>
          </cell>
          <cell r="F976" t="str">
            <v>C1_1_0756</v>
          </cell>
        </row>
        <row r="977">
          <cell r="B977">
            <v>204020406</v>
          </cell>
          <cell r="C977" t="str">
            <v>OTROS SECTORES RESIDENTES CESION TEMPORAL DE ACTIVOS.COSTE AMORTIZADO</v>
          </cell>
          <cell r="D977" t="str">
            <v>Cuenta base para Imputación saldo</v>
          </cell>
          <cell r="E977" t="str">
            <v>Anejo_III_1_0619</v>
          </cell>
          <cell r="F977" t="str">
            <v>C1_1_0756</v>
          </cell>
        </row>
        <row r="978">
          <cell r="B978">
            <v>2040205</v>
          </cell>
          <cell r="C978" t="str">
            <v>OTROS SECTORES RESIDENTES AJUSTES POR VALORACION (+/-)</v>
          </cell>
          <cell r="D978" t="str">
            <v>Cuenta Sumatorio Totales. Cuenta no computable (utilizar cuenta base incluyda en el sumatorio)</v>
          </cell>
        </row>
        <row r="979">
          <cell r="B979">
            <v>204020501</v>
          </cell>
          <cell r="C979" t="str">
            <v>OTROS SECTORES RESIDENTES INTERESES DEVENGADOS</v>
          </cell>
          <cell r="D979" t="str">
            <v>Cuenta Sumatorio Totales. Cuenta no computable (utilizar cuenta base incluyda en el sumatorio)</v>
          </cell>
        </row>
        <row r="980">
          <cell r="B980">
            <v>20402050102</v>
          </cell>
          <cell r="C980" t="str">
            <v>OTROS SECTORES RESIDENTES INTERESES DEVENGADOS.V RAZONABLE</v>
          </cell>
          <cell r="D980" t="str">
            <v>Cuenta base para Imputación saldo</v>
          </cell>
          <cell r="E980" t="str">
            <v>Anejo_III_1_0617</v>
          </cell>
          <cell r="F980" t="str">
            <v>C1_1_0758</v>
          </cell>
        </row>
        <row r="981">
          <cell r="B981">
            <v>20402050106</v>
          </cell>
          <cell r="C981" t="str">
            <v>OTROS SECTORES RESIDENTES INTERESES DEVENGADOS.COSTE AMORTIZADO</v>
          </cell>
          <cell r="D981" t="str">
            <v>Cuenta base para Imputación saldo</v>
          </cell>
          <cell r="E981" t="str">
            <v>Anejo_III_1_0619</v>
          </cell>
          <cell r="F981" t="str">
            <v>C1_1_0758</v>
          </cell>
        </row>
        <row r="982">
          <cell r="B982">
            <v>204020502</v>
          </cell>
          <cell r="C982" t="str">
            <v>OTROS SECTORES RESIDENTES OP. DE MICRO-COBERTURA (+/-)</v>
          </cell>
          <cell r="D982" t="str">
            <v>Cuenta Sumatorio Totales. Cuenta no computable (utilizar cuenta base incluyda en el sumatorio)</v>
          </cell>
        </row>
        <row r="983">
          <cell r="B983">
            <v>20402050202</v>
          </cell>
          <cell r="C983" t="str">
            <v>OTROS SECTORES RESIDENTES OP. DE MICRO-COBERTURA (+/-).V RAZONABLE</v>
          </cell>
          <cell r="D983" t="str">
            <v>Cuenta base para Imputación saldo</v>
          </cell>
          <cell r="E983" t="str">
            <v>Anejo_III_1_0617</v>
          </cell>
          <cell r="F983" t="str">
            <v>C1_1_0759</v>
          </cell>
        </row>
        <row r="984">
          <cell r="B984">
            <v>20402050206</v>
          </cell>
          <cell r="C984" t="str">
            <v>OTROS SECTORES RESIDENTES OP. DE MICRO-COBERTURA (+/-).COSTE AMORTIZADO</v>
          </cell>
          <cell r="D984" t="str">
            <v>Cuenta base para Imputación saldo</v>
          </cell>
          <cell r="E984" t="str">
            <v>Anejo_III_1_0619</v>
          </cell>
          <cell r="F984" t="str">
            <v>C1_1_0759</v>
          </cell>
        </row>
        <row r="985">
          <cell r="B985">
            <v>204020503</v>
          </cell>
          <cell r="C985" t="str">
            <v>OTROS SECTORES RESIDENTES PASIVOS A VALOR RAZONABLE(+/-)</v>
          </cell>
          <cell r="D985" t="str">
            <v>Cuenta Sumatorio Totales. Cuenta no computable (utilizar cuenta base incluyda en el sumatorio)</v>
          </cell>
        </row>
        <row r="986">
          <cell r="B986">
            <v>20402050302</v>
          </cell>
          <cell r="C986" t="str">
            <v>OTROS SECTORES RESIDENTES PASIVOS A VALOR RAZONABLE(+/-).V RAZONABLE</v>
          </cell>
          <cell r="D986" t="str">
            <v>Cuenta base para Imputación saldo</v>
          </cell>
          <cell r="E986" t="str">
            <v>Anejo_III_1_0617</v>
          </cell>
          <cell r="F986" t="str">
            <v>C1_1_0760</v>
          </cell>
        </row>
        <row r="987">
          <cell r="B987">
            <v>20402050306</v>
          </cell>
          <cell r="C987" t="str">
            <v>OTROS SECTORES RESIDENTES PASIVOS A VALOR RAZONABLE(+/-).COSTE AMORTIZADO</v>
          </cell>
          <cell r="D987" t="str">
            <v>Cuenta base para Imputación saldo</v>
          </cell>
          <cell r="E987" t="str">
            <v>Anejo_III_1_0619</v>
          </cell>
          <cell r="F987" t="str">
            <v>C1_1_0760</v>
          </cell>
        </row>
        <row r="988">
          <cell r="B988">
            <v>204020504</v>
          </cell>
          <cell r="C988" t="str">
            <v>OTROS SECTORES RESIDENTES PRIMAS/DESCUENTOS EN LA ASUNCION (+/-)</v>
          </cell>
          <cell r="D988" t="str">
            <v>Cuenta Sumatorio Totales. Cuenta no computable (utilizar cuenta base incluyda en el sumatorio)</v>
          </cell>
        </row>
        <row r="989">
          <cell r="B989">
            <v>20402050402</v>
          </cell>
          <cell r="C989" t="str">
            <v>OTROS SECTORES RESIDENTES PRIMAS/DESCUENTOS EN LA ASUNCION (+/-).V RAZONABLE</v>
          </cell>
          <cell r="D989" t="str">
            <v>Cuenta base para Imputación saldo</v>
          </cell>
          <cell r="E989" t="str">
            <v>Anejo_III_1_0617</v>
          </cell>
          <cell r="F989" t="str">
            <v>C1_1_0760</v>
          </cell>
        </row>
        <row r="990">
          <cell r="B990">
            <v>20402050406</v>
          </cell>
          <cell r="C990" t="str">
            <v>OTROS SECTORES RESIDENTES PRIMAS/DESCUENTOS EN LA ASUNCION(+/-).COSTE AMORTIZADO</v>
          </cell>
          <cell r="D990" t="str">
            <v>Cuenta base para Imputación saldo</v>
          </cell>
          <cell r="E990" t="str">
            <v>Anejo_III_1_0619</v>
          </cell>
          <cell r="F990" t="str">
            <v>C1_1_0760</v>
          </cell>
        </row>
        <row r="991">
          <cell r="B991">
            <v>204020505</v>
          </cell>
          <cell r="C991" t="str">
            <v>OTROS SECTORES RESIDENTES COSTES DE TRANSACCION (-)</v>
          </cell>
          <cell r="D991" t="str">
            <v>Cuenta Sumatorio Totales. Cuenta no computable (utilizar cuenta base incluyda en el sumatorio)</v>
          </cell>
        </row>
        <row r="992">
          <cell r="B992">
            <v>20402050502</v>
          </cell>
          <cell r="C992" t="str">
            <v>OTROS SECTORES RESIDENTES COSTES DE TRANSACCION (-).V RAZONABLE</v>
          </cell>
          <cell r="D992" t="str">
            <v>Cuenta base para Imputación saldo</v>
          </cell>
          <cell r="E992" t="str">
            <v>Anejo_III_1_0617</v>
          </cell>
          <cell r="F992" t="str">
            <v>C1_1_0760</v>
          </cell>
        </row>
        <row r="993">
          <cell r="B993">
            <v>20402050506</v>
          </cell>
          <cell r="C993" t="str">
            <v>OTROS SECTORES RESIDENTES COSTES DE TRANSACCION (-).COSTE AMORTIZADO</v>
          </cell>
          <cell r="D993" t="str">
            <v>Cuenta base para Imputación saldo</v>
          </cell>
          <cell r="E993" t="str">
            <v>Anejo_III_1_0619</v>
          </cell>
          <cell r="F993" t="str">
            <v>C1_1_0760</v>
          </cell>
        </row>
        <row r="994">
          <cell r="B994">
            <v>204020506</v>
          </cell>
          <cell r="C994" t="str">
            <v>OTROS SECTORES RESIDENTES RESTO (+/-)</v>
          </cell>
          <cell r="D994" t="str">
            <v>Cuenta Sumatorio Totales. Cuenta no computable (utilizar cuenta base incluyda en el sumatorio)</v>
          </cell>
        </row>
        <row r="995">
          <cell r="B995">
            <v>20402050602</v>
          </cell>
          <cell r="C995" t="str">
            <v>OTROS SECTORES RESIDENTES RESTO (+/-).V RAZONABLE</v>
          </cell>
          <cell r="D995" t="str">
            <v>Cuenta base para Imputación saldo</v>
          </cell>
          <cell r="E995" t="str">
            <v>Anejo_III_1_0617</v>
          </cell>
          <cell r="F995" t="str">
            <v>C1_1_0760</v>
          </cell>
        </row>
        <row r="996">
          <cell r="B996">
            <v>20402050606</v>
          </cell>
          <cell r="C996" t="str">
            <v>OTROS SECTORES RESIDENTES RESTO (+/-).COSTE AMORTIZADO</v>
          </cell>
          <cell r="D996" t="str">
            <v>Cuenta base para Imputación saldo</v>
          </cell>
          <cell r="E996" t="str">
            <v>Anejo_III_1_0619</v>
          </cell>
          <cell r="F996" t="str">
            <v>C1_1_0760</v>
          </cell>
        </row>
        <row r="997">
          <cell r="B997">
            <v>20403</v>
          </cell>
          <cell r="C997" t="str">
            <v>DEPOSITOS DE LA CLIENTELA ADMINISTRACIONES PUBLICAS NO RESIDENTES</v>
          </cell>
          <cell r="D997" t="str">
            <v>Cuenta Sumatorio Totales. Cuenta no computable (utilizar cuenta base incluyda en el sumatorio)</v>
          </cell>
        </row>
        <row r="998">
          <cell r="B998">
            <v>2040301</v>
          </cell>
          <cell r="C998" t="str">
            <v>AAPP NO RESIDENTES DEPOSITOS.EFECTIVO RECIBIDO</v>
          </cell>
          <cell r="D998" t="str">
            <v>Cuenta Sumatorio Totales. Cuenta no computable (utilizar cuenta base incluyda en el sumatorio)</v>
          </cell>
        </row>
        <row r="999">
          <cell r="B999">
            <v>204030101</v>
          </cell>
          <cell r="C999" t="str">
            <v>AAPP NO RESIDENTES DEPOSITOS.EFECTIVO RECIBIDO.CESION TEMPORAL DE ACTIVOS</v>
          </cell>
          <cell r="D999" t="str">
            <v>Cuenta Sumatorio Totales. Cuenta no computable (utilizar cuenta base incluyda en el sumatorio)</v>
          </cell>
        </row>
        <row r="1000">
          <cell r="B1000">
            <v>20403010102</v>
          </cell>
          <cell r="C1000" t="str">
            <v>AAPP NO RESIDENTES DEPOSITOS.EFECTIVO RECIBIDO.CESION TEMPORAL DE ACTIVOS.VALOR RAZONABLE</v>
          </cell>
          <cell r="D1000" t="str">
            <v>Cuenta base para Imputación saldo</v>
          </cell>
          <cell r="E1000" t="str">
            <v>Anejo_III_1_0617</v>
          </cell>
          <cell r="F1000" t="str">
            <v>C1_1_0731</v>
          </cell>
        </row>
        <row r="1001">
          <cell r="B1001">
            <v>20403010106</v>
          </cell>
          <cell r="C1001" t="str">
            <v>AAPP NO RESIDENTES DEPOSITOS.EFECTIVO RECIBIDO.CESION TEMPORAL DE ACTIVOS.COSTE AMORTIZADO</v>
          </cell>
          <cell r="D1001" t="str">
            <v>Cuenta base para Imputación saldo</v>
          </cell>
          <cell r="E1001" t="str">
            <v>Anejo_III_1_0619</v>
          </cell>
          <cell r="F1001" t="str">
            <v>C1_1_0731</v>
          </cell>
        </row>
        <row r="1002">
          <cell r="B1002">
            <v>204030102</v>
          </cell>
          <cell r="C1002" t="str">
            <v>AAPP NO RESIDENTES DEPOSITOS.EFECTIVO RECIBIDO.RESTO</v>
          </cell>
          <cell r="D1002" t="str">
            <v>Cuenta Sumatorio Totales. Cuenta no computable (utilizar cuenta base incluyda en el sumatorio)</v>
          </cell>
        </row>
        <row r="1003">
          <cell r="B1003">
            <v>20403010202</v>
          </cell>
          <cell r="C1003" t="str">
            <v>AAPP NO RESIDENTES DEPOSITOS.EFECTIVO RECIBIDO.RESTO.V RAZONABLE</v>
          </cell>
          <cell r="D1003" t="str">
            <v>Cuenta base para Imputación saldo</v>
          </cell>
          <cell r="E1003" t="str">
            <v>Anejo_III_1_0617</v>
          </cell>
          <cell r="F1003" t="str">
            <v>C1_1_0731</v>
          </cell>
        </row>
        <row r="1004">
          <cell r="B1004">
            <v>20403010206</v>
          </cell>
          <cell r="C1004" t="str">
            <v>AAPP NO RESIDENTES DEPOSITOS.EFECTIVO RECIBIDO.RESTO.COSTE AMORTIZADO</v>
          </cell>
          <cell r="D1004" t="str">
            <v>Cuenta base para Imputación saldo</v>
          </cell>
          <cell r="E1004" t="str">
            <v>Anejo_III_1_0619</v>
          </cell>
          <cell r="F1004" t="str">
            <v>C1_1_0731</v>
          </cell>
        </row>
        <row r="1005">
          <cell r="B1005">
            <v>2040302</v>
          </cell>
          <cell r="C1005" t="str">
            <v>ADMINISTRACIONES PUBLICAS NO RESIDENTES AJUSTES POR VALORACION (+/-)</v>
          </cell>
          <cell r="D1005" t="str">
            <v>Cuenta Sumatorio Totales. Cuenta no computable (utilizar cuenta base incluyda en el sumatorio)</v>
          </cell>
        </row>
        <row r="1006">
          <cell r="B1006">
            <v>204030201</v>
          </cell>
          <cell r="C1006" t="str">
            <v>AAPP NO RESIDENTES INTERESES DEVENGADOS</v>
          </cell>
          <cell r="D1006" t="str">
            <v>Cuenta Sumatorio Totales. Cuenta no computable (utilizar cuenta base incluyda en el sumatorio)</v>
          </cell>
        </row>
        <row r="1007">
          <cell r="B1007">
            <v>20403020102</v>
          </cell>
          <cell r="C1007" t="str">
            <v>AAPP NO RESIDENTES INTERESES DEVENGADOS.V RAZONABLE</v>
          </cell>
          <cell r="D1007" t="str">
            <v>Cuenta base para Imputación saldo</v>
          </cell>
          <cell r="E1007" t="str">
            <v>Anejo_III_1_0617</v>
          </cell>
          <cell r="F1007" t="str">
            <v>C1_1_0733</v>
          </cell>
        </row>
        <row r="1008">
          <cell r="B1008">
            <v>20403020106</v>
          </cell>
          <cell r="C1008" t="str">
            <v>AAPP NO RESIDENTES INTERESES DEVENGADOS.COSTE AMORTIZADO</v>
          </cell>
          <cell r="D1008" t="str">
            <v>Cuenta base para Imputación saldo</v>
          </cell>
          <cell r="E1008" t="str">
            <v>Anejo_III_1_0619</v>
          </cell>
          <cell r="F1008" t="str">
            <v>C1_1_0733</v>
          </cell>
        </row>
        <row r="1009">
          <cell r="B1009">
            <v>204030202</v>
          </cell>
          <cell r="C1009" t="str">
            <v>AAPP NO RESIDENTES OP. DE MICRO-COBERTURA (+/-)</v>
          </cell>
          <cell r="D1009" t="str">
            <v>Cuenta Sumatorio Totales. Cuenta no computable (utilizar cuenta base incluyda en el sumatorio)</v>
          </cell>
        </row>
        <row r="1010">
          <cell r="B1010">
            <v>20403020202</v>
          </cell>
          <cell r="C1010" t="str">
            <v>AAPP NO RESIDENTES OP. DE MICRO-COBERTURA (+/-).V RAZONABLE</v>
          </cell>
          <cell r="D1010" t="str">
            <v>Cuenta base para Imputación saldo</v>
          </cell>
          <cell r="E1010" t="str">
            <v>Anejo_III_1_0617</v>
          </cell>
          <cell r="F1010" t="str">
            <v>C1_1_0734</v>
          </cell>
        </row>
        <row r="1011">
          <cell r="B1011">
            <v>20403020206</v>
          </cell>
          <cell r="C1011" t="str">
            <v>AAPP NO RESIDENTES OP. DE MICRO-COBERTURA (+/-).COSTE AMORTIZADO</v>
          </cell>
          <cell r="D1011" t="str">
            <v>Cuenta base para Imputación saldo</v>
          </cell>
          <cell r="E1011" t="str">
            <v>Anejo_III_1_0619</v>
          </cell>
          <cell r="F1011" t="str">
            <v>C1_1_0734</v>
          </cell>
        </row>
        <row r="1012">
          <cell r="B1012">
            <v>204030203</v>
          </cell>
          <cell r="C1012" t="str">
            <v>AAPP NO RESIDENTES PASIVOS A VALOR RAZONABLE(+/-)</v>
          </cell>
          <cell r="D1012" t="str">
            <v>Cuenta Sumatorio Totales. Cuenta no computable (utilizar cuenta base incluyda en el sumatorio)</v>
          </cell>
        </row>
        <row r="1013">
          <cell r="B1013">
            <v>20403020302</v>
          </cell>
          <cell r="C1013" t="str">
            <v>AAPP NO RESIDENTES PASIVOS A VALOR RAZONABLE(+/-).V RAZONABLE</v>
          </cell>
          <cell r="D1013" t="str">
            <v>Cuenta base para Imputación saldo</v>
          </cell>
          <cell r="E1013" t="str">
            <v>Anejo_III_1_0617</v>
          </cell>
          <cell r="F1013" t="str">
            <v>C1_1_0735</v>
          </cell>
        </row>
        <row r="1014">
          <cell r="B1014">
            <v>20403020306</v>
          </cell>
          <cell r="C1014" t="str">
            <v>AAPP NO RESIDENTES PASIVOS A VALOR RAZONABLE(+/-).COSTE AMORTIZADO</v>
          </cell>
          <cell r="D1014" t="str">
            <v>Cuenta base para Imputación saldo</v>
          </cell>
          <cell r="E1014" t="str">
            <v>Anejo_III_1_0619</v>
          </cell>
          <cell r="F1014" t="str">
            <v>C1_1_0735</v>
          </cell>
        </row>
        <row r="1015">
          <cell r="B1015">
            <v>204030204</v>
          </cell>
          <cell r="C1015" t="str">
            <v>AAPP NO RESIDENTES PRIMAS/DESCUENTOS EN LA ASUNCION (+/-)</v>
          </cell>
          <cell r="D1015" t="str">
            <v>Cuenta Sumatorio Totales. Cuenta no computable (utilizar cuenta base incluyda en el sumatorio)</v>
          </cell>
        </row>
        <row r="1016">
          <cell r="B1016">
            <v>20403020402</v>
          </cell>
          <cell r="C1016" t="str">
            <v>AAPP NO RESIDENTES PRIMAS/DESCUENTOS EN LA ASUNCION (+/-).V RAZONABLE</v>
          </cell>
          <cell r="D1016" t="str">
            <v>Cuenta base para Imputación saldo</v>
          </cell>
          <cell r="E1016" t="str">
            <v>Anejo_III_1_0617</v>
          </cell>
          <cell r="F1016" t="str">
            <v>C1_1_0735</v>
          </cell>
        </row>
        <row r="1017">
          <cell r="B1017">
            <v>20403020406</v>
          </cell>
          <cell r="C1017" t="str">
            <v>AAPP NO RESIDENTES PRIMAS/DESCUENTOS EN LA ASUNCION (+/-).COSTE AMORTIZADO</v>
          </cell>
          <cell r="D1017" t="str">
            <v>Cuenta base para Imputación saldo</v>
          </cell>
          <cell r="E1017" t="str">
            <v>Anejo_III_1_0619</v>
          </cell>
          <cell r="F1017" t="str">
            <v>C1_1_0735</v>
          </cell>
        </row>
        <row r="1018">
          <cell r="B1018">
            <v>204030205</v>
          </cell>
          <cell r="C1018" t="str">
            <v>AAPP NO RESIDENTES COSTES DE TRANSACCION(-)</v>
          </cell>
          <cell r="D1018" t="str">
            <v>Cuenta Sumatorio Totales. Cuenta no computable (utilizar cuenta base incluyda en el sumatorio)</v>
          </cell>
        </row>
        <row r="1019">
          <cell r="B1019">
            <v>20403020502</v>
          </cell>
          <cell r="C1019" t="str">
            <v>AAPP NO RESIDENTES COSTES DE TRANSACCION (-) .V RAZONABLE</v>
          </cell>
          <cell r="D1019" t="str">
            <v>Cuenta base para Imputación saldo</v>
          </cell>
          <cell r="E1019" t="str">
            <v>Anejo_III_1_0617</v>
          </cell>
          <cell r="F1019" t="str">
            <v>C1_1_0735</v>
          </cell>
        </row>
        <row r="1020">
          <cell r="B1020">
            <v>20403020506</v>
          </cell>
          <cell r="C1020" t="str">
            <v>AAPP NO RESIDENTES COSTES DE TRANSACCION (-).COSTE AMORTIZADO</v>
          </cell>
          <cell r="D1020" t="str">
            <v>Cuenta base para Imputación saldo</v>
          </cell>
          <cell r="E1020" t="str">
            <v>Anejo_III_1_0619</v>
          </cell>
          <cell r="F1020" t="str">
            <v>C1_1_0735</v>
          </cell>
        </row>
        <row r="1021">
          <cell r="B1021">
            <v>20404</v>
          </cell>
          <cell r="C1021" t="str">
            <v>DEPOSITOS DE LA CLIENTELA.OTROS SECTORES NO RESIDENTES</v>
          </cell>
          <cell r="D1021" t="str">
            <v>Cuenta Sumatorio Totales. Cuenta no computable (utilizar cuenta base incluyda en el sumatorio)</v>
          </cell>
        </row>
        <row r="1022">
          <cell r="B1022">
            <v>2040401</v>
          </cell>
          <cell r="C1022" t="str">
            <v>OTROS SECTORES NO RESIDENTES DEPOSITOS A LA VISTA</v>
          </cell>
          <cell r="D1022" t="str">
            <v>Cuenta Sumatorio Totales. Cuenta no computable (utilizar cuenta base incluyda en el sumatorio)</v>
          </cell>
        </row>
        <row r="1023">
          <cell r="B1023">
            <v>204040101</v>
          </cell>
          <cell r="C1023" t="str">
            <v>OTROS SECTORES NO RESIDENTES DEPOSITOS A LA VISTA CUENTAS CORRIENTES</v>
          </cell>
          <cell r="D1023" t="str">
            <v>Cuenta Sumatorio Totales. Cuenta no computable (utilizar cuenta base incluyda en el sumatorio)</v>
          </cell>
        </row>
        <row r="1024">
          <cell r="B1024">
            <v>20404010102</v>
          </cell>
          <cell r="C1024" t="str">
            <v>OTROS SECTORES NO RESIDENTES DEPOSITOS A LA VISTA CUENTAS CORRIENTES.V RAZONABLE</v>
          </cell>
          <cell r="D1024" t="str">
            <v>Cuenta base para Imputación saldo</v>
          </cell>
          <cell r="E1024" t="str">
            <v>Anejo_III_1_0617</v>
          </cell>
          <cell r="F1024" t="str">
            <v>C1_1_0741</v>
          </cell>
        </row>
        <row r="1025">
          <cell r="B1025">
            <v>20404010106</v>
          </cell>
          <cell r="C1025" t="str">
            <v>OTROS SECTORES NO RES DEPOSITOS A LA VISTA CUENTAS CORRIENTES.COSTE AMORTIZADO</v>
          </cell>
          <cell r="D1025" t="str">
            <v>Cuenta base para Imputación saldo</v>
          </cell>
          <cell r="E1025" t="str">
            <v>Anejo_III_1_0619</v>
          </cell>
          <cell r="F1025" t="str">
            <v>C1_1_0741</v>
          </cell>
        </row>
        <row r="1026">
          <cell r="B1026">
            <v>204040102</v>
          </cell>
          <cell r="C1026" t="str">
            <v>OTROS SECTORES NO RESIDENTES DEPOSITOS A LA VISTA CUENTAS DE AHORRO</v>
          </cell>
          <cell r="D1026" t="str">
            <v>Cuenta Sumatorio Totales. Cuenta no computable (utilizar cuenta base incluyda en el sumatorio)</v>
          </cell>
        </row>
        <row r="1027">
          <cell r="B1027">
            <v>20404010202</v>
          </cell>
          <cell r="C1027" t="str">
            <v>OTROS SECTORES NO RESIDENTES DEPOSITOS A LA VISTA CUENTAS DE AHORRO.V RAZONABLE</v>
          </cell>
          <cell r="D1027" t="str">
            <v>Cuenta base para Imputación saldo</v>
          </cell>
          <cell r="E1027" t="str">
            <v>Anejo_III_1_0617</v>
          </cell>
          <cell r="F1027" t="str">
            <v>C1_1_0741</v>
          </cell>
        </row>
        <row r="1028">
          <cell r="B1028">
            <v>20404010206</v>
          </cell>
          <cell r="C1028" t="str">
            <v>OTROS SECTORES NO RES DEPOSITOS A LA VISTA CUENTAS DE AHORRO.COSTE AMORTIZADO</v>
          </cell>
          <cell r="D1028" t="str">
            <v>Cuenta base para Imputación saldo</v>
          </cell>
          <cell r="E1028" t="str">
            <v>Anejo_III_1_0619</v>
          </cell>
          <cell r="F1028" t="str">
            <v>C1_1_0741</v>
          </cell>
        </row>
        <row r="1029">
          <cell r="B1029">
            <v>204040103</v>
          </cell>
          <cell r="C1029" t="str">
            <v>OTROS SECTORES NO RESIDENTES DEPOSITOS A LA VISTA DINERO ELECTRONICO</v>
          </cell>
          <cell r="D1029" t="str">
            <v>Cuenta Sumatorio Totales. Cuenta no computable (utilizar cuenta base incluyda en el sumatorio)</v>
          </cell>
        </row>
        <row r="1030">
          <cell r="B1030">
            <v>20404010302</v>
          </cell>
          <cell r="C1030" t="str">
            <v>OTROS SECTORES NO RESIDENTES DEPOSITOS A LA VISTA DINERO ELECTRONICO.V RAZONABLE</v>
          </cell>
          <cell r="D1030" t="str">
            <v>Cuenta base para Imputación saldo</v>
          </cell>
          <cell r="E1030" t="str">
            <v>Anejo_III_1_0617</v>
          </cell>
          <cell r="F1030" t="str">
            <v>C1_1_0741</v>
          </cell>
        </row>
        <row r="1031">
          <cell r="B1031">
            <v>20404010306</v>
          </cell>
          <cell r="C1031" t="str">
            <v>OTROS SECTORES NO RES DEPOSITOS A LA VISTA DINERO ELECTRONICO.COSTE AMORTIZADO</v>
          </cell>
          <cell r="D1031" t="str">
            <v>Cuenta base para Imputación saldo</v>
          </cell>
          <cell r="E1031" t="str">
            <v>Anejo_III_1_0619</v>
          </cell>
          <cell r="F1031" t="str">
            <v>C1_1_0741</v>
          </cell>
        </row>
        <row r="1032">
          <cell r="B1032">
            <v>204040104</v>
          </cell>
          <cell r="C1032" t="str">
            <v>OTROS SECTORES NO RESIDENTES DEPOSITOS A LA VISTA OTROS FONDOS A LA VISTA</v>
          </cell>
          <cell r="D1032" t="str">
            <v>Cuenta Sumatorio Totales. Cuenta no computable (utilizar cuenta base incluyda en el sumatorio)</v>
          </cell>
        </row>
        <row r="1033">
          <cell r="B1033">
            <v>20404010402</v>
          </cell>
          <cell r="C1033" t="str">
            <v>OTROS SECTORES NO RES DEPOSITOS A LA VISTA OTROS FONDOS VISTA.V RAZONABLE</v>
          </cell>
          <cell r="D1033" t="str">
            <v>Cuenta base para Imputación saldo</v>
          </cell>
          <cell r="E1033" t="str">
            <v>Anejo_III_1_0617</v>
          </cell>
          <cell r="F1033" t="str">
            <v>C1_1_0741</v>
          </cell>
        </row>
        <row r="1034">
          <cell r="B1034">
            <v>20404010406</v>
          </cell>
          <cell r="C1034" t="str">
            <v>OTROS SECTORES NO RES DEPOSITOS A LA VISTA OTROS FONDOS A LA VISTA.COSTE AMORTIZ</v>
          </cell>
          <cell r="D1034" t="str">
            <v>Cuenta base para Imputación saldo</v>
          </cell>
          <cell r="E1034" t="str">
            <v>Anejo_III_1_0619</v>
          </cell>
          <cell r="F1034" t="str">
            <v>C1_1_0741</v>
          </cell>
        </row>
        <row r="1035">
          <cell r="B1035">
            <v>2040402</v>
          </cell>
          <cell r="C1035" t="str">
            <v>OTROS SECTORES NO RESIDENTES DEPOSITOS A PLAZO</v>
          </cell>
          <cell r="D1035" t="str">
            <v>Cuenta Sumatorio Totales. Cuenta no computable (utilizar cuenta base incluyda en el sumatorio)</v>
          </cell>
        </row>
        <row r="1036">
          <cell r="B1036">
            <v>204040201</v>
          </cell>
          <cell r="C1036" t="str">
            <v>OTROS SECTORES NO RESIDENTES DEPOSITOS A PLAZO IMPOSICIONES A PLAZO</v>
          </cell>
          <cell r="D1036" t="str">
            <v>Cuenta Sumatorio Totales. Cuenta no computable (utilizar cuenta base incluyda en el sumatorio)</v>
          </cell>
        </row>
        <row r="1037">
          <cell r="B1037">
            <v>20404020102</v>
          </cell>
          <cell r="C1037" t="str">
            <v>OTROS SECTORES NO RESIDENTES DEPOSITOS A PLAZO IMPOSICIONES A PLAZO.V RAZONABLE</v>
          </cell>
          <cell r="D1037" t="str">
            <v>Cuenta base para Imputación saldo</v>
          </cell>
          <cell r="E1037" t="str">
            <v>Anejo_III_1_0617</v>
          </cell>
          <cell r="F1037" t="str">
            <v>C1_1_0743</v>
          </cell>
        </row>
        <row r="1038">
          <cell r="B1038">
            <v>20404020106</v>
          </cell>
          <cell r="C1038" t="str">
            <v>OTROS SRE NO RESIDENTES DEPOSITOS A PLAZO IMPOSICIONES A PLAZO.COSTE AMORTIZADO</v>
          </cell>
          <cell r="D1038" t="str">
            <v>Cuenta base para Imputación saldo</v>
          </cell>
          <cell r="E1038" t="str">
            <v>Anejo_III_1_0619</v>
          </cell>
          <cell r="F1038" t="str">
            <v>C1_1_0743</v>
          </cell>
        </row>
        <row r="1039">
          <cell r="B1039">
            <v>204040202</v>
          </cell>
          <cell r="C1039" t="str">
            <v>OTROS SECTORES NO RESIDENTES DEPOSITOS A PLAZO CUENTAS AHORRO VIVIENDA</v>
          </cell>
          <cell r="D1039" t="str">
            <v>Cuenta Sumatorio Totales. Cuenta no computable (utilizar cuenta base incluyda en el sumatorio)</v>
          </cell>
        </row>
        <row r="1040">
          <cell r="B1040">
            <v>20404020202</v>
          </cell>
          <cell r="C1040" t="str">
            <v>OTROS SECTORES NO RES DEPOSITOS A PLAZO CUENTAS AHORRO VIVIENDA.V RAZONABLE</v>
          </cell>
          <cell r="D1040" t="str">
            <v>Cuenta base para Imputación saldo</v>
          </cell>
          <cell r="E1040" t="str">
            <v>Anejo_III_1_0617</v>
          </cell>
          <cell r="F1040" t="str">
            <v>C1_1_0744</v>
          </cell>
        </row>
        <row r="1041">
          <cell r="B1041">
            <v>20404020206</v>
          </cell>
          <cell r="C1041" t="str">
            <v>OTROS SECTORES NO RESID DEPOSITOS A PLAZO CUENTAS AHORRO VIVIENDA.COSTE AMORTIZ</v>
          </cell>
          <cell r="D1041" t="str">
            <v>Cuenta base para Imputación saldo</v>
          </cell>
          <cell r="E1041" t="str">
            <v>Anejo_III_1_0619</v>
          </cell>
          <cell r="F1041" t="str">
            <v>C1_1_0744</v>
          </cell>
        </row>
        <row r="1042">
          <cell r="B1042">
            <v>204040203</v>
          </cell>
          <cell r="C1042" t="str">
            <v>OTROS SECTORES NO RESIDENTES DEPOSITOS A PLAZO DEPOSITOS A DESCUENTO.</v>
          </cell>
          <cell r="D1042" t="str">
            <v>Cuenta Sumatorio Totales. Cuenta no computable (utilizar cuenta base incluyda en el sumatorio)</v>
          </cell>
        </row>
        <row r="1043">
          <cell r="B1043">
            <v>20404020302</v>
          </cell>
          <cell r="C1043" t="str">
            <v>OTROS SECTORES NO RESIDENTES DEPOSITOS A PLAZO DEPOSITOS A DESCUENTO.V RAZONABLE</v>
          </cell>
          <cell r="D1043" t="str">
            <v>Cuenta base para Imputación saldo</v>
          </cell>
          <cell r="E1043" t="str">
            <v>Anejo_III_1_0617</v>
          </cell>
          <cell r="F1043" t="str">
            <v>C1_1_0745</v>
          </cell>
        </row>
        <row r="1044">
          <cell r="B1044">
            <v>20404020306</v>
          </cell>
          <cell r="C1044" t="str">
            <v>OTROS SECTORES NO RESID DEPOSITOS A PLAZO DEPOSITOS A DESCUENTO.COSTE AMORTIZADO</v>
          </cell>
          <cell r="D1044" t="str">
            <v>Cuenta base para Imputación saldo</v>
          </cell>
          <cell r="E1044" t="str">
            <v>Anejo_III_1_0619</v>
          </cell>
          <cell r="F1044" t="str">
            <v>C1_1_0745</v>
          </cell>
        </row>
        <row r="1045">
          <cell r="B1045">
            <v>204040204</v>
          </cell>
          <cell r="C1045" t="str">
            <v>OTROS SECTORES NO RESIDENTES DEPOSITOS A PLAZO PARTICIPACIONES EMITIDAS</v>
          </cell>
          <cell r="D1045" t="str">
            <v>Cuenta Sumatorio Totales. Cuenta no computable (utilizar cuenta base incluyda en el sumatorio)</v>
          </cell>
        </row>
        <row r="1046">
          <cell r="B1046">
            <v>20404020401</v>
          </cell>
          <cell r="C1046" t="str">
            <v>OTROS NRE DEPOSITOS A PLAZO.PARTICIPACIONES EMITIDAS. EFECTIVO RECIBIDO</v>
          </cell>
          <cell r="D1046" t="str">
            <v>Cuenta Sumatorio Totales. Cuenta no computable (utilizar cuenta base incluyda en el sumatorio)</v>
          </cell>
        </row>
        <row r="1047">
          <cell r="B1047">
            <v>2040402040102</v>
          </cell>
          <cell r="C1047" t="str">
            <v>OTROS NRE DEPOSITOS A PLAZO.PARTICIPACIONES EMITIDAS. EFECTIVO RECIBIDO.V RAZON</v>
          </cell>
          <cell r="D1047" t="str">
            <v>Cuenta base para Imputación saldo</v>
          </cell>
          <cell r="E1047" t="str">
            <v>Anejo_III_1_0617</v>
          </cell>
          <cell r="F1047" t="str">
            <v>C1_1_0761</v>
          </cell>
        </row>
        <row r="1048">
          <cell r="B1048">
            <v>2040402040106</v>
          </cell>
          <cell r="C1048" t="str">
            <v>OTROS NRE DEPOSITOS A PLAZO.PARTIC EMITIDAS. EFECTIVO RECIBIDO.COST AMORT</v>
          </cell>
          <cell r="D1048" t="str">
            <v>Cuenta base para Imputación saldo</v>
          </cell>
          <cell r="E1048" t="str">
            <v>Anejo_III_1_0619</v>
          </cell>
          <cell r="F1048" t="str">
            <v>C1_1_0761</v>
          </cell>
        </row>
        <row r="1049">
          <cell r="B1049">
            <v>20404020402</v>
          </cell>
          <cell r="C1049" t="str">
            <v>OTROS NRE DEPOSITOS A PLAZO.PARTICIPACIONES EMITIDAS. EMITIDAS PROPIAS (-)</v>
          </cell>
          <cell r="D1049" t="str">
            <v>Cuenta Sumatorio Totales. Cuenta no computable (utilizar cuenta base incluyda en el sumatorio)</v>
          </cell>
        </row>
        <row r="1050">
          <cell r="B1050">
            <v>2040402040201</v>
          </cell>
          <cell r="C1050" t="str">
            <v>OTROS NRE DEPOSITOS A PLAZO.PARTICIPACIONES EMITIDAS. PROPIAS (-). VRDEUDA</v>
          </cell>
          <cell r="D1050" t="str">
            <v>Cuenta Sumatorio Totales. Cuenta no computable (utilizar cuenta base incluyda en el sumatorio)</v>
          </cell>
        </row>
        <row r="1051">
          <cell r="B1051">
            <v>204040204020102</v>
          </cell>
          <cell r="C1051" t="str">
            <v>OTROS NRE DEPOSITOS A PLAZO.PARTIC EMITIDAS. PROPIAS (-). VRDEUDA.V RAZON</v>
          </cell>
          <cell r="D1051" t="str">
            <v>Cuenta base para Imputación saldo</v>
          </cell>
          <cell r="E1051" t="str">
            <v>Anejo_III_1_0617</v>
          </cell>
          <cell r="F1051" t="str">
            <v>C1_1_0763</v>
          </cell>
        </row>
        <row r="1052">
          <cell r="B1052">
            <v>204040204020106</v>
          </cell>
          <cell r="C1052" t="str">
            <v>OTROS NRE DEPOSITOS A PLAZO.PARTIC EMITIDAS. PROPIAS (-). VRDEUDA.COST AMORT</v>
          </cell>
          <cell r="D1052" t="str">
            <v>Cuenta base para Imputación saldo</v>
          </cell>
          <cell r="E1052" t="str">
            <v>Anejo_III_1_0619</v>
          </cell>
          <cell r="F1052" t="str">
            <v>C1_1_0763</v>
          </cell>
        </row>
        <row r="1053">
          <cell r="B1053">
            <v>2040402040202</v>
          </cell>
          <cell r="C1053" t="str">
            <v>OTROS NRE DEPOSITOS A PLAZO.PARTICIPACIONES EMITIDAS. PROPIAS (-). RESTO</v>
          </cell>
          <cell r="D1053" t="str">
            <v>Cuenta Sumatorio Totales. Cuenta no computable (utilizar cuenta base incluyda en el sumatorio)</v>
          </cell>
          <cell r="E1053" t="str">
            <v>Anejo_III_1_0617</v>
          </cell>
          <cell r="F1053" t="str">
            <v>C1_1_0764</v>
          </cell>
        </row>
        <row r="1054">
          <cell r="B1054">
            <v>204040204020202</v>
          </cell>
          <cell r="C1054" t="str">
            <v>OTROS NRE DEPOSITOS A PLAZO.PARTIC EMITIDAS. PROPIAS (-). RESTO.V RAZON</v>
          </cell>
          <cell r="D1054" t="str">
            <v>Cuenta base para Imputación saldo</v>
          </cell>
          <cell r="E1054" t="str">
            <v>Anejo_III_1_0617</v>
          </cell>
          <cell r="F1054" t="str">
            <v>C1_1_0764</v>
          </cell>
        </row>
        <row r="1055">
          <cell r="B1055">
            <v>204040204020206</v>
          </cell>
          <cell r="C1055" t="str">
            <v>OTROS NRE DEPOSITOS A PLAZO.PARTIC EMITIDAS. PROPIAS (-). RESTO.COST AMORT</v>
          </cell>
          <cell r="D1055" t="str">
            <v>Cuenta base para Imputación saldo</v>
          </cell>
          <cell r="E1055" t="str">
            <v>Anejo_III_1_0619</v>
          </cell>
          <cell r="F1055" t="str">
            <v>C1_1_0764</v>
          </cell>
        </row>
        <row r="1056">
          <cell r="B1056">
            <v>204040205</v>
          </cell>
          <cell r="C1056" t="str">
            <v>OTROS SECTORES NO RESIDENTES DEPOSITOS A PLAZO PAS.FINAN ASOC.A.F.TRANSFERIDOS</v>
          </cell>
          <cell r="D1056" t="str">
            <v>Cuenta Sumatorio Totales. Cuenta no computable (utilizar cuenta base incluyda en el sumatorio)</v>
          </cell>
        </row>
        <row r="1057">
          <cell r="B1057">
            <v>20404020502</v>
          </cell>
          <cell r="C1057" t="str">
            <v>OTROS SRE NO RESID DEPOSITOS A PLAZO PAS.FINAN ASOC.A.F.TRANSFERIDOS.V RAZONABLE</v>
          </cell>
          <cell r="D1057" t="str">
            <v>Cuenta base para Imputación saldo</v>
          </cell>
          <cell r="E1057" t="str">
            <v>Anejo_III_1_0617</v>
          </cell>
          <cell r="F1057" t="str">
            <v>C1_1_0747</v>
          </cell>
        </row>
        <row r="1058">
          <cell r="B1058">
            <v>20404020506</v>
          </cell>
          <cell r="C1058" t="str">
            <v>OTROS SECT NO RESID DEPOSIT A PLAZO PAS.FINAN ASOC.A.F.TRANSFERIDOS.COSTE AMORTI</v>
          </cell>
          <cell r="D1058" t="str">
            <v>Cuenta base para Imputación saldo</v>
          </cell>
          <cell r="E1058" t="str">
            <v>Anejo_III_1_0619</v>
          </cell>
          <cell r="F1058" t="str">
            <v>C1_1_0747</v>
          </cell>
        </row>
        <row r="1059">
          <cell r="B1059">
            <v>204040206</v>
          </cell>
          <cell r="C1059" t="str">
            <v>OTROS SECTORES NO RESIDENTES DEPOSITOS A PLAZO PASIVOS FINANCIEROS HIBRIDOS</v>
          </cell>
          <cell r="D1059" t="str">
            <v>Cuenta Sumatorio Totales. Cuenta no computable (utilizar cuenta base incluyda en el sumatorio)</v>
          </cell>
        </row>
        <row r="1060">
          <cell r="B1060">
            <v>20404020601</v>
          </cell>
          <cell r="C1060" t="str">
            <v>OTROS SECTORES NO RESIDENTES PAS.FINAN.HIBR.CON CAPITAL GARANTIZADO</v>
          </cell>
          <cell r="D1060" t="str">
            <v>Cuenta Sumatorio Totales. Cuenta no computable (utilizar cuenta base incluyda en el sumatorio)</v>
          </cell>
        </row>
        <row r="1061">
          <cell r="B1061">
            <v>2040402060102</v>
          </cell>
          <cell r="C1061" t="str">
            <v>OTROS SECTORES NO RESIDENTES PAS.FINAN.HIBR.CON CAPITAL GARANTIZADO.V RAZONABLE</v>
          </cell>
          <cell r="D1061" t="str">
            <v>Cuenta base para Imputación saldo</v>
          </cell>
          <cell r="E1061" t="str">
            <v>Anejo_III_1_0617</v>
          </cell>
          <cell r="F1061" t="str">
            <v>C1_1_0749</v>
          </cell>
        </row>
        <row r="1062">
          <cell r="B1062">
            <v>2040402060106</v>
          </cell>
          <cell r="C1062" t="str">
            <v>OTROS SECTORES NO RESID PAS.FINAN.HIBR.CON CAPITAL GARANTIZADO.COSTE AMORTIZADO</v>
          </cell>
          <cell r="D1062" t="str">
            <v>Cuenta base para Imputación saldo</v>
          </cell>
          <cell r="E1062" t="str">
            <v>Anejo_III_1_0619</v>
          </cell>
          <cell r="F1062" t="str">
            <v>C1_1_0749</v>
          </cell>
        </row>
        <row r="1063">
          <cell r="B1063">
            <v>20404020602</v>
          </cell>
          <cell r="C1063" t="str">
            <v>OTROS SECTORES NO RESIDENTES PAS.FINAN.HIBR.CON DERIVADOS CREDITO INCORPORADO</v>
          </cell>
          <cell r="D1063" t="str">
            <v>Cuenta Sumatorio Totales. Cuenta no computable (utilizar cuenta base incluyda en el sumatorio)</v>
          </cell>
        </row>
        <row r="1064">
          <cell r="B1064">
            <v>2040402060202</v>
          </cell>
          <cell r="C1064" t="str">
            <v>OTROS SECTORES NO RESID PAS.FINAN.HIBR.DERIVADOS CREDITO INCORPORADO.V RAZONABLE</v>
          </cell>
          <cell r="D1064" t="str">
            <v>Cuenta base para Imputación saldo</v>
          </cell>
          <cell r="E1064" t="str">
            <v>Anejo_III_1_0617</v>
          </cell>
          <cell r="F1064" t="str">
            <v>C1_1_0750</v>
          </cell>
        </row>
        <row r="1065">
          <cell r="B1065">
            <v>2040402060206</v>
          </cell>
          <cell r="C1065" t="str">
            <v>OTROS SECTORES NO RESID PAS.FINAN.HIBR.DERIV CREDITO INCORPORADO.COSTE AMORTIZ</v>
          </cell>
          <cell r="D1065" t="str">
            <v>Cuenta base para Imputación saldo</v>
          </cell>
          <cell r="E1065" t="str">
            <v>Anejo_III_1_0619</v>
          </cell>
          <cell r="F1065" t="str">
            <v>C1_1_0750</v>
          </cell>
        </row>
        <row r="1066">
          <cell r="B1066">
            <v>20404020603</v>
          </cell>
          <cell r="C1066" t="str">
            <v>OTROS SECTORES NO RESIDENTES PAS.FINAN.HIBR.RESTO</v>
          </cell>
          <cell r="D1066" t="str">
            <v>Cuenta Sumatorio Totales. Cuenta no computable (utilizar cuenta base incluyda en el sumatorio)</v>
          </cell>
        </row>
        <row r="1067">
          <cell r="B1067">
            <v>2040402060302</v>
          </cell>
          <cell r="C1067" t="str">
            <v>OTROS SECTORES NO RESIDENTES PAS.FINAN.HIBR.RESTO.V RAZONABLE</v>
          </cell>
          <cell r="D1067" t="str">
            <v>Cuenta base para Imputación saldo</v>
          </cell>
          <cell r="E1067" t="str">
            <v>Anejo_III_1_0617</v>
          </cell>
          <cell r="F1067" t="str">
            <v>C1_1_0751</v>
          </cell>
        </row>
        <row r="1068">
          <cell r="B1068">
            <v>2040402060306</v>
          </cell>
          <cell r="C1068" t="str">
            <v>OTROS SECTORES NO RESIDENTES PAS.FINAN.HIBR.RESTO.COSTE AMORTIZADO</v>
          </cell>
          <cell r="D1068" t="str">
            <v>Cuenta base para Imputación saldo</v>
          </cell>
          <cell r="E1068" t="str">
            <v>Anejo_III_1_0619</v>
          </cell>
          <cell r="F1068" t="str">
            <v>C1_1_0751</v>
          </cell>
        </row>
        <row r="1069">
          <cell r="B1069">
            <v>204040207</v>
          </cell>
          <cell r="C1069" t="str">
            <v>OTROS SECTORES NO RESIDENTES OTROS FONDOS A PLAZO</v>
          </cell>
          <cell r="D1069" t="str">
            <v>Cuenta Sumatorio Totales. Cuenta no computable (utilizar cuenta base incluyda en el sumatorio)</v>
          </cell>
        </row>
        <row r="1070">
          <cell r="B1070">
            <v>20404020702</v>
          </cell>
          <cell r="C1070" t="str">
            <v>OTROS SECTORES NO RESIDENTES OTROS FONDOS A PLAZO.VAL RAZONABLE</v>
          </cell>
          <cell r="D1070" t="str">
            <v>Cuenta base para Imputación saldo</v>
          </cell>
          <cell r="E1070" t="str">
            <v>Anejo_III_1_0617</v>
          </cell>
          <cell r="F1070" t="str">
            <v>C1_1_0752</v>
          </cell>
        </row>
        <row r="1071">
          <cell r="B1071">
            <v>20404020706</v>
          </cell>
          <cell r="C1071" t="str">
            <v>OTROS SECTORES NO RESIDENTES OTROS FONDOS A PLAZO.COSTE AMORTIZADO</v>
          </cell>
          <cell r="D1071" t="str">
            <v>Cuenta base para Imputación saldo</v>
          </cell>
          <cell r="E1071" t="str">
            <v>Anejo_III_1_0619</v>
          </cell>
          <cell r="F1071" t="str">
            <v>C1_1_0752</v>
          </cell>
        </row>
        <row r="1072">
          <cell r="B1072">
            <v>2040403</v>
          </cell>
          <cell r="C1072" t="str">
            <v>OTROS SECTORES NO RESIDENTES DEPOSITOS CON PREAVISO</v>
          </cell>
          <cell r="D1072" t="str">
            <v>Cuenta Sumatorio Totales. Cuenta no computable (utilizar cuenta base incluyda en el sumatorio)</v>
          </cell>
        </row>
        <row r="1073">
          <cell r="B1073">
            <v>204040302</v>
          </cell>
          <cell r="C1073" t="str">
            <v>OTROS SECTORES NO RESIDENTES DEPOSITOS CON PREAVISO.VAL RAZONABLE</v>
          </cell>
          <cell r="D1073" t="str">
            <v>Cuenta base para Imputación saldo</v>
          </cell>
          <cell r="E1073" t="str">
            <v>Anejo_III_1_0617</v>
          </cell>
          <cell r="F1073" t="str">
            <v>C1_1_0755</v>
          </cell>
        </row>
        <row r="1074">
          <cell r="B1074">
            <v>204040306</v>
          </cell>
          <cell r="C1074" t="str">
            <v>OTROS SECTORES NO RESIDENTES DEPOSITOS CON PREAVISO.COSTE AMORTIZADO</v>
          </cell>
          <cell r="D1074" t="str">
            <v>Cuenta base para Imputación saldo</v>
          </cell>
          <cell r="E1074" t="str">
            <v>Anejo_III_1_0619</v>
          </cell>
          <cell r="F1074" t="str">
            <v>C1_1_0755</v>
          </cell>
        </row>
        <row r="1075">
          <cell r="B1075">
            <v>2040404</v>
          </cell>
          <cell r="C1075" t="str">
            <v>OTROS SECTORES NO RESIDENTES CESIONES TEMPORAL DE ACTIVOS</v>
          </cell>
          <cell r="D1075" t="str">
            <v>Cuenta Sumatorio Totales. Cuenta no computable (utilizar cuenta base incluyda en el sumatorio)</v>
          </cell>
        </row>
        <row r="1076">
          <cell r="B1076">
            <v>204040402</v>
          </cell>
          <cell r="C1076" t="str">
            <v>OTROS SECTORES NO RESIDENTES CESIONES TEMPORAL DE ACTIVOS.VAL RAZONABLE</v>
          </cell>
          <cell r="D1076" t="str">
            <v>Cuenta base para Imputación saldo</v>
          </cell>
          <cell r="E1076" t="str">
            <v>Anejo_III_1_0617</v>
          </cell>
          <cell r="F1076" t="str">
            <v>C1_1_0756</v>
          </cell>
        </row>
        <row r="1077">
          <cell r="B1077">
            <v>204040406</v>
          </cell>
          <cell r="C1077" t="str">
            <v>OTROS SECTORES NO RESIDENTES CESIONES TEMPORAL DE ACTIVOS.COSTE AMORTIZADO</v>
          </cell>
          <cell r="D1077" t="str">
            <v>Cuenta base para Imputación saldo</v>
          </cell>
          <cell r="E1077" t="str">
            <v>Anejo_III_1_0619</v>
          </cell>
          <cell r="F1077" t="str">
            <v>C1_1_0756</v>
          </cell>
        </row>
        <row r="1078">
          <cell r="B1078">
            <v>2040405</v>
          </cell>
          <cell r="C1078" t="str">
            <v>OTROS SECTORES NO RESIDENTES AJUSTES POR VALORACION (+/-)</v>
          </cell>
          <cell r="D1078" t="str">
            <v>Cuenta Sumatorio Totales. Cuenta no computable (utilizar cuenta base incluyda en el sumatorio)</v>
          </cell>
        </row>
        <row r="1079">
          <cell r="B1079">
            <v>204040501</v>
          </cell>
          <cell r="C1079" t="str">
            <v>OTROS SECTORES NO RESIDENTES INTERESES DEVENGADOS</v>
          </cell>
          <cell r="D1079" t="str">
            <v>Cuenta Sumatorio Totales. Cuenta no computable (utilizar cuenta base incluyda en el sumatorio)</v>
          </cell>
        </row>
        <row r="1080">
          <cell r="B1080">
            <v>20404050102</v>
          </cell>
          <cell r="C1080" t="str">
            <v>OTROS SECTORES NO RESIDENTES INTERESES DEVENGADOS.VAL RAZONABLE</v>
          </cell>
          <cell r="D1080" t="str">
            <v>Cuenta base para Imputación saldo</v>
          </cell>
          <cell r="E1080" t="str">
            <v>Anejo_III_1_0617</v>
          </cell>
          <cell r="F1080" t="str">
            <v>C1_1_0758</v>
          </cell>
        </row>
        <row r="1081">
          <cell r="B1081">
            <v>20404050106</v>
          </cell>
          <cell r="C1081" t="str">
            <v>OTROS SECTORES NO RESIDENTES INTERESES DEVENGADOS.COSTE AMORTIZADO</v>
          </cell>
          <cell r="D1081" t="str">
            <v>Cuenta base para Imputación saldo</v>
          </cell>
          <cell r="E1081" t="str">
            <v>Anejo_III_1_0619</v>
          </cell>
          <cell r="F1081" t="str">
            <v>C1_1_0758</v>
          </cell>
        </row>
        <row r="1082">
          <cell r="B1082">
            <v>204040502</v>
          </cell>
          <cell r="C1082" t="str">
            <v>OTROS SECTORES NO RESIDENTES OPERACIONES DE MICRO-COBERTURA (+/-)</v>
          </cell>
          <cell r="D1082" t="str">
            <v>Cuenta Sumatorio Totales. Cuenta no computable (utilizar cuenta base incluyda en el sumatorio)</v>
          </cell>
        </row>
        <row r="1083">
          <cell r="B1083">
            <v>20404050202</v>
          </cell>
          <cell r="C1083" t="str">
            <v>OTROS SECTORES NO RESIDENTES OPERACIONES DE MICRO-COBERTURA (+/-).VAL RAZONABLE</v>
          </cell>
          <cell r="D1083" t="str">
            <v>Cuenta base para Imputación saldo</v>
          </cell>
          <cell r="E1083" t="str">
            <v>Anejo_III_1_0617</v>
          </cell>
          <cell r="F1083" t="str">
            <v>C1_1_0759</v>
          </cell>
        </row>
        <row r="1084">
          <cell r="B1084">
            <v>20404050206</v>
          </cell>
          <cell r="C1084" t="str">
            <v>OTROS SECTORES NO RESIDENTES OPERACIONES DE MICRO-COBERTURA (+/-).COSTE AMORTIZ</v>
          </cell>
          <cell r="D1084" t="str">
            <v>Cuenta base para Imputación saldo</v>
          </cell>
          <cell r="E1084" t="str">
            <v>Anejo_III_1_0619</v>
          </cell>
          <cell r="F1084" t="str">
            <v>C1_1_0759</v>
          </cell>
        </row>
        <row r="1085">
          <cell r="B1085">
            <v>204040503</v>
          </cell>
          <cell r="C1085" t="str">
            <v>OTROS SECTORES NO RESIDENTES PASIVOS A VALOR RAZONABLE(+/-)</v>
          </cell>
          <cell r="D1085" t="str">
            <v>Cuenta Sumatorio Totales. Cuenta no computable (utilizar cuenta base incluyda en el sumatorio)</v>
          </cell>
        </row>
        <row r="1086">
          <cell r="B1086">
            <v>20404050302</v>
          </cell>
          <cell r="C1086" t="str">
            <v>OTROS SECTORES NO RESIDENTES PASIVOS A VALOR RAZONABLE(+/-).VAL RAZONABLE</v>
          </cell>
          <cell r="D1086" t="str">
            <v>Cuenta base para Imputación saldo</v>
          </cell>
          <cell r="E1086" t="str">
            <v>Anejo_III_1_0617</v>
          </cell>
          <cell r="F1086" t="str">
            <v>C1_1_0760</v>
          </cell>
        </row>
        <row r="1087">
          <cell r="B1087">
            <v>20404050306</v>
          </cell>
          <cell r="C1087" t="str">
            <v>OTROS SECTORES NO RESIDENTES PASIVOS A VALOR RAZONABLE(+/-).COSTE AMORTIZADO</v>
          </cell>
          <cell r="D1087" t="str">
            <v>Cuenta base para Imputación saldo</v>
          </cell>
          <cell r="E1087" t="str">
            <v>Anejo_III_1_0619</v>
          </cell>
          <cell r="F1087" t="str">
            <v>C1_1_0760</v>
          </cell>
        </row>
        <row r="1088">
          <cell r="B1088">
            <v>204040504</v>
          </cell>
          <cell r="C1088" t="str">
            <v>OTROS SECTORES NO RESIDENTES PRIMAS/DESCUENTOS EN LA ASUNCION (+/-)</v>
          </cell>
          <cell r="D1088" t="str">
            <v>Cuenta Sumatorio Totales. Cuenta no computable (utilizar cuenta base incluyda en el sumatorio)</v>
          </cell>
        </row>
        <row r="1089">
          <cell r="B1089">
            <v>20404050402</v>
          </cell>
          <cell r="C1089" t="str">
            <v>OTROS SECTORES NO RESIDENTES PRIMAS/DESCUENTOS EN LA ASUNCION (+/-).V RAZONABLE</v>
          </cell>
          <cell r="D1089" t="str">
            <v>Cuenta base para Imputación saldo</v>
          </cell>
          <cell r="E1089" t="str">
            <v>Anejo_III_1_0617</v>
          </cell>
          <cell r="F1089" t="str">
            <v>C1_1_0760</v>
          </cell>
        </row>
        <row r="1090">
          <cell r="B1090">
            <v>20404050406</v>
          </cell>
          <cell r="C1090" t="str">
            <v>OTROS SECTORES NO RESID PRIMAS/DESCUENTOS EN LA ASUNCION (+/-).COSTE AMORTIZADO</v>
          </cell>
          <cell r="D1090" t="str">
            <v>Cuenta base para Imputación saldo</v>
          </cell>
          <cell r="E1090" t="str">
            <v>Anejo_III_1_0619</v>
          </cell>
          <cell r="F1090" t="str">
            <v>C1_1_0760</v>
          </cell>
        </row>
        <row r="1091">
          <cell r="B1091">
            <v>204040506</v>
          </cell>
          <cell r="C1091" t="str">
            <v>OTROS SECTORES NO RESIDENTES COSTES DE TRANSACCION (-)</v>
          </cell>
          <cell r="D1091" t="str">
            <v>Cuenta Sumatorio Totales. Cuenta no computable (utilizar cuenta base incluyda en el sumatorio)</v>
          </cell>
        </row>
        <row r="1092">
          <cell r="B1092">
            <v>20404050602</v>
          </cell>
          <cell r="C1092" t="str">
            <v>OTROS SECTORES NO RESIDENTES COSTES DE TRANSACCION (-).VAL RAZONABLE</v>
          </cell>
          <cell r="D1092" t="str">
            <v>Cuenta base para Imputación saldo</v>
          </cell>
          <cell r="E1092" t="str">
            <v>Anejo_III_1_0617</v>
          </cell>
          <cell r="F1092" t="str">
            <v>C1_1_0760</v>
          </cell>
        </row>
        <row r="1093">
          <cell r="B1093">
            <v>20404050606</v>
          </cell>
          <cell r="C1093" t="str">
            <v>OTROS SECTORES NO RESIDENTES COSTES DE TRANSACCION (-).COSTE AMORTIZADO</v>
          </cell>
          <cell r="D1093" t="str">
            <v>Cuenta base para Imputación saldo</v>
          </cell>
          <cell r="E1093" t="str">
            <v>Anejo_III_1_0619</v>
          </cell>
          <cell r="F1093" t="str">
            <v>C1_1_0760</v>
          </cell>
        </row>
        <row r="1094">
          <cell r="B1094">
            <v>205</v>
          </cell>
          <cell r="C1094" t="str">
            <v>DEBITOS REPRESENTADOS POR VALORES NEGOCIABLES</v>
          </cell>
          <cell r="D1094" t="str">
            <v>Cuenta Sumatorio Totales. Cuenta no computable (utilizar cuenta base incluyda en el sumatorio)</v>
          </cell>
        </row>
        <row r="1095">
          <cell r="B1095">
            <v>20501</v>
          </cell>
          <cell r="C1095" t="str">
            <v>DEBITOS REPRESENTADOS POR VALORES NEGOCIABLES.PAGARES Y EFECTOS</v>
          </cell>
          <cell r="D1095" t="str">
            <v>Cuenta Sumatorio Totales. Cuenta no computable (utilizar cuenta base incluyda en el sumatorio)</v>
          </cell>
        </row>
        <row r="1096">
          <cell r="B1096">
            <v>2050106</v>
          </cell>
          <cell r="C1096" t="str">
            <v>D.R.V.N. PAGARÉS Y EFECTOS. PASIVOS FINANCIEROS A COSTE AMORTIZADO</v>
          </cell>
          <cell r="D1096" t="str">
            <v>Cuenta base para Imputación saldo</v>
          </cell>
          <cell r="E1096" t="str">
            <v>Anejo_III_1_0769</v>
          </cell>
          <cell r="F1096" t="str">
            <v>C1_1_0771</v>
          </cell>
        </row>
        <row r="1097">
          <cell r="B1097">
            <v>20502</v>
          </cell>
          <cell r="C1097" t="str">
            <v>DEBITOS REPRESENTADOS POR VALORES NEGOCIABLES.TITULOS HIPOTECARIOS</v>
          </cell>
          <cell r="D1097" t="str">
            <v>Cuenta Sumatorio Totales. Cuenta no computable (utilizar cuenta base incluyda en el sumatorio)</v>
          </cell>
        </row>
        <row r="1098">
          <cell r="B1098">
            <v>2050201</v>
          </cell>
          <cell r="C1098" t="str">
            <v>D.R.V.N. TITULOS HIPOTECARIOS.BONOS</v>
          </cell>
          <cell r="D1098" t="str">
            <v>Cuenta Sumatorio Totales. Cuenta no computable (utilizar cuenta base incluyda en el sumatorio)</v>
          </cell>
        </row>
        <row r="1099">
          <cell r="B1099">
            <v>205020106</v>
          </cell>
          <cell r="C1099" t="str">
            <v>D.R.V.N. TITULOS HIPOTECARIOS.BONOS.A COSTE AMORTIZADO</v>
          </cell>
          <cell r="D1099" t="str">
            <v>Cuenta base para Imputación saldo</v>
          </cell>
          <cell r="E1099" t="str">
            <v>Anejo_III_1_0769</v>
          </cell>
          <cell r="F1099" t="str">
            <v>C1_1_0772</v>
          </cell>
        </row>
        <row r="1100">
          <cell r="B1100">
            <v>2050202</v>
          </cell>
          <cell r="C1100" t="str">
            <v>D.R.V.N. TITULOS HIPOTECARIOS.CEDULAS</v>
          </cell>
          <cell r="D1100" t="str">
            <v>Cuenta Sumatorio Totales. Cuenta no computable (utilizar cuenta base incluyda en el sumatorio)</v>
          </cell>
        </row>
        <row r="1101">
          <cell r="B1101">
            <v>205020206</v>
          </cell>
          <cell r="C1101" t="str">
            <v>D.R.V.N. TITULOS HIPOTECARIOS.CEDULAS.A COSTE AMORTIZADO</v>
          </cell>
          <cell r="D1101" t="str">
            <v>Cuenta base para Imputación saldo</v>
          </cell>
          <cell r="E1101" t="str">
            <v>Anejo_III_1_0769</v>
          </cell>
          <cell r="F1101" t="str">
            <v>C1_1_0772</v>
          </cell>
        </row>
        <row r="1102">
          <cell r="B1102">
            <v>20503</v>
          </cell>
          <cell r="C1102" t="str">
            <v>DEBITOS REPRESENTADOS VALORES NEGOCIABLES OTROS VALORES ASOC.ACT FINAN.TRANSFER.</v>
          </cell>
          <cell r="D1102" t="str">
            <v>Cuenta Sumatorio Totales. Cuenta no computable (utilizar cuenta base incluyda en el sumatorio)</v>
          </cell>
        </row>
        <row r="1103">
          <cell r="B1103">
            <v>2050306</v>
          </cell>
          <cell r="C1103" t="str">
            <v>D.R.V.N. OTROS VALORES ASOCIADOS A ACTIVOS FIN TRANSFERIDOS.A COSTE AMORTIZADO</v>
          </cell>
          <cell r="D1103" t="str">
            <v>Cuenta base para Imputación saldo</v>
          </cell>
          <cell r="E1103" t="str">
            <v>Anejo_III_1_0769</v>
          </cell>
          <cell r="F1103" t="str">
            <v>C1_1_0775</v>
          </cell>
        </row>
        <row r="1104">
          <cell r="B1104">
            <v>20504</v>
          </cell>
          <cell r="C1104" t="str">
            <v>DEBITOS REPRESENTADOS VALORES NEGOCIABLES VALORES CONVERTIBLES</v>
          </cell>
          <cell r="D1104" t="str">
            <v>Cuenta Sumatorio Totales. Cuenta no computable (utilizar cuenta base incluyda en el sumatorio)</v>
          </cell>
        </row>
        <row r="1105">
          <cell r="B1105">
            <v>2050406</v>
          </cell>
          <cell r="C1105" t="str">
            <v>D.R.V.N. VALORES CONVERTIBLES. PASIVOS FINANCIEROS A COSTE AMORTIZADO</v>
          </cell>
          <cell r="D1105" t="str">
            <v>Cuenta base para Imputación saldo</v>
          </cell>
          <cell r="E1105" t="str">
            <v>Anejo_III_1_0769</v>
          </cell>
          <cell r="F1105" t="str">
            <v>C1_1_0776</v>
          </cell>
        </row>
        <row r="1106">
          <cell r="B1106">
            <v>20505</v>
          </cell>
          <cell r="C1106" t="str">
            <v>DEBITOS REPRESENTADOS VALORES NEGOCIABLES VALORES HIBRIDOS</v>
          </cell>
          <cell r="D1106" t="str">
            <v>Cuenta Sumatorio Totales. Cuenta no computable (utilizar cuenta base incluyda en el sumatorio)</v>
          </cell>
        </row>
        <row r="1107">
          <cell r="B1107">
            <v>2050501</v>
          </cell>
          <cell r="C1107" t="str">
            <v>D.R.V.N. VALORES HÍBRIDOS CON CAPITAL GARANTIZADO</v>
          </cell>
          <cell r="D1107" t="str">
            <v>Cuenta Sumatorio Totales. Cuenta no computable (utilizar cuenta base incluyda en el sumatorio)</v>
          </cell>
        </row>
        <row r="1108">
          <cell r="B1108">
            <v>205050106</v>
          </cell>
          <cell r="C1108" t="str">
            <v>D.R.V.N. VALORES HÍBRIDOS CON CAPITAL GARANTIZADO.PASIVOS FIN A COSTE AMORTIZADO</v>
          </cell>
          <cell r="D1108" t="str">
            <v>Cuenta base para Imputación saldo</v>
          </cell>
          <cell r="E1108" t="str">
            <v>Anejo_III_1_0769</v>
          </cell>
          <cell r="F1108" t="str">
            <v>C1_1_0778</v>
          </cell>
        </row>
        <row r="1109">
          <cell r="B1109">
            <v>2050502</v>
          </cell>
          <cell r="C1109" t="str">
            <v>D.R.V.N. VALORES HÍBRIDOS DERIVADO CDTO. INCORP.</v>
          </cell>
          <cell r="D1109" t="str">
            <v>Cuenta Sumatorio Totales. Cuenta no computable (utilizar cuenta base incluyda en el sumatorio)</v>
          </cell>
        </row>
        <row r="1110">
          <cell r="B1110">
            <v>205050206</v>
          </cell>
          <cell r="C1110" t="str">
            <v>D.R.V.N. VALORES HÍBRIDOS DERIVADO CDTO. INCORP. PASIVOS FINANC A COSTE AMORTIZ</v>
          </cell>
          <cell r="D1110" t="str">
            <v>Cuenta base para Imputación saldo</v>
          </cell>
          <cell r="E1110" t="str">
            <v>Anejo_III_1_0769</v>
          </cell>
          <cell r="F1110" t="str">
            <v>C1_1_0779</v>
          </cell>
        </row>
        <row r="1111">
          <cell r="B1111">
            <v>2050503</v>
          </cell>
          <cell r="C1111" t="str">
            <v>D.R.V.N. VALORES HIBRIDOS.RESTO.</v>
          </cell>
          <cell r="D1111" t="str">
            <v>Cuenta Sumatorio Totales. Cuenta no computable (utilizar cuenta base incluyda en el sumatorio)</v>
          </cell>
        </row>
        <row r="1112">
          <cell r="B1112">
            <v>205050306</v>
          </cell>
          <cell r="C1112" t="str">
            <v>D.R.V.N.VALORES HIBRIDOS.RESTO.PASIVOS FINANC A COSTE AMORTIZADO</v>
          </cell>
          <cell r="D1112" t="str">
            <v>Cuenta base para Imputación saldo</v>
          </cell>
          <cell r="E1112" t="str">
            <v>Anejo_III_1_0769</v>
          </cell>
          <cell r="F1112" t="str">
            <v>C1_1_0780</v>
          </cell>
        </row>
        <row r="1113">
          <cell r="B1113">
            <v>20506</v>
          </cell>
          <cell r="C1113" t="str">
            <v>DEBITOS REPRESENTADOS POR VALORES NEGOCIABLES.OTROS VALORES NO CONVERTIBLES</v>
          </cell>
          <cell r="D1113" t="str">
            <v>Cuenta Sumatorio Totales. Cuenta no computable (utilizar cuenta base incluyda en el sumatorio)</v>
          </cell>
        </row>
        <row r="1114">
          <cell r="B1114">
            <v>2050606</v>
          </cell>
          <cell r="C1114" t="str">
            <v>D.R.V.N. OTROS VALORES CONVERTIBLES.PASIVOS FINANCIEROS A COSTE AMORTIZADO</v>
          </cell>
          <cell r="D1114" t="str">
            <v>Cuenta base para Imputación saldo</v>
          </cell>
          <cell r="E1114" t="str">
            <v>Anejo_III_1_0769</v>
          </cell>
          <cell r="F1114" t="str">
            <v>C1_1_0781</v>
          </cell>
        </row>
        <row r="1115">
          <cell r="B1115">
            <v>20507</v>
          </cell>
          <cell r="C1115" t="str">
            <v>DEBITOS REPRESENTADOS POR VALORES NEGOCIABLES.VALORES PROPIOS (-)</v>
          </cell>
          <cell r="D1115" t="str">
            <v>Cuenta Sumatorio Totales. Cuenta no computable (utilizar cuenta base incluyda en el sumatorio)</v>
          </cell>
        </row>
        <row r="1116">
          <cell r="B1116">
            <v>2050701</v>
          </cell>
          <cell r="C1116" t="str">
            <v>DEBITOS REPRESENTADOS POR VALORES NEGOCIABLES.VALORES PROPIOS(-).PAGARES Y EFECTOS</v>
          </cell>
          <cell r="D1116" t="str">
            <v>Cuenta Sumatorio Totales. Cuenta no computable (utilizar cuenta base incluyda en el sumatorio)</v>
          </cell>
        </row>
        <row r="1117">
          <cell r="B1117">
            <v>205070101</v>
          </cell>
          <cell r="C1117" t="str">
            <v>DEBITOS REPRESENTADOS POR VALORES NEGOCIABLES.VALORES PROPIOS(-).PAGARES Y EFECTOS.COSTE AMORTIZADO</v>
          </cell>
          <cell r="D1117" t="str">
            <v>Cuenta base para Imputación saldo</v>
          </cell>
          <cell r="E1117" t="str">
            <v>Anejo_III_1_0769</v>
          </cell>
          <cell r="F1117" t="str">
            <v>C1_1_0781</v>
          </cell>
        </row>
        <row r="1118">
          <cell r="B1118">
            <v>2050702</v>
          </cell>
          <cell r="C1118" t="str">
            <v>DEBITS REPRESENTADOS POR VALORES NEGOCIABLES.VALORES PROPIOS(-).TIT HIPOTECARIOS</v>
          </cell>
          <cell r="D1118" t="str">
            <v>Cuenta Sumatorio Totales. Cuenta no computable (utilizar cuenta base incluyda en el sumatorio)</v>
          </cell>
        </row>
        <row r="1119">
          <cell r="B1119">
            <v>205070201</v>
          </cell>
          <cell r="C1119" t="str">
            <v>DEBITOS REPRESENTADOS POR VALORES NEGOCIABLES. VALORES PROPIOS(-).TIT HIPOTECARIOS.BONOS</v>
          </cell>
          <cell r="D1119" t="str">
            <v>Cuenta Sumatorio Totales. Cuenta no computable (utilizar cuenta base incluyda en el sumatorio)</v>
          </cell>
        </row>
        <row r="1120">
          <cell r="B1120">
            <v>20507020106</v>
          </cell>
          <cell r="C1120" t="str">
            <v>DEBITOS REPRESENTADOS POR VALORES NEGOCIABLES. VALORES PROPIOS(-).TIT HIPOTECARIOS.BONOS.COSTE AMORTIZADO</v>
          </cell>
          <cell r="D1120" t="str">
            <v>Cuenta base para Imputación saldo</v>
          </cell>
          <cell r="E1120" t="str">
            <v>Anejo_III_1_0769</v>
          </cell>
          <cell r="F1120" t="str">
            <v>C1_1_0781</v>
          </cell>
        </row>
        <row r="1121">
          <cell r="B1121">
            <v>205070202</v>
          </cell>
          <cell r="C1121" t="str">
            <v>DEBITOS REPRESENTADOS POR VALORES NEGOCIABLES.VALORES PROPIOS(-).TIT HIPOTECARIOS.CEDULAS</v>
          </cell>
          <cell r="D1121" t="str">
            <v>Cuenta Sumatorio Totales. Cuenta no computable (utilizar cuenta base incluyda en el sumatorio)</v>
          </cell>
        </row>
        <row r="1122">
          <cell r="B1122">
            <v>20507020206</v>
          </cell>
          <cell r="C1122" t="str">
            <v>DEBITOS REPRESENTADOS POR VALORES NEGOCIABLES.VALORES PROPIOS(-).TIT HIPOTECARIOS.CEDULAS.COSTE AMORTIZADO</v>
          </cell>
          <cell r="D1122" t="str">
            <v>Cuenta base para Imputación saldo</v>
          </cell>
          <cell r="E1122" t="str">
            <v>Anejo_III_1_0769</v>
          </cell>
          <cell r="F1122" t="str">
            <v>C1_1_0781</v>
          </cell>
        </row>
        <row r="1123">
          <cell r="B1123">
            <v>2050703</v>
          </cell>
          <cell r="C1123" t="str">
            <v>DEBITOS REPRESENTADOS POR VALORES NEGOCIABLES.VALORES PROPIOS(-).TIT HIPOTECARIOS.OTROS VALORES ASOC A ACT FIN</v>
          </cell>
          <cell r="D1123" t="str">
            <v>Cuenta Sumatorio Totales. Cuenta no computable (utilizar cuenta base incluyda en el sumatorio)</v>
          </cell>
        </row>
        <row r="1124">
          <cell r="B1124">
            <v>205070306</v>
          </cell>
          <cell r="C1124" t="str">
            <v>DEBITOS REPRESENTADOS POR VALORES NEGOCIABLES.VALORES PROPIOS(-).TIT HIPOTECARIOS.OTROS VALORES ASOC A ACT FIN.COSTE AMORTIZADO</v>
          </cell>
          <cell r="D1124" t="str">
            <v>Cuenta base para Imputación saldo</v>
          </cell>
          <cell r="E1124" t="str">
            <v>Anejo_III_1_0769</v>
          </cell>
          <cell r="F1124" t="str">
            <v>C1_1_0781</v>
          </cell>
        </row>
        <row r="1125">
          <cell r="B1125">
            <v>2050704</v>
          </cell>
          <cell r="C1125" t="str">
            <v>DEBITOS REPRESENTADOS POR VALORES NEGOCIABLES.VALORES PROPIOS(-).TIT HIPOTECARIOS.VALORES CONVERTIBLES</v>
          </cell>
          <cell r="D1125" t="str">
            <v>Cuenta Sumatorio Totales. Cuenta no computable (utilizar cuenta base incluyda en el sumatorio)</v>
          </cell>
        </row>
        <row r="1126">
          <cell r="B1126">
            <v>205070406</v>
          </cell>
          <cell r="C1126" t="str">
            <v>DEBITOS REPRESENTADOS POR VALORES NEGOCIABLES.VALORES PROPIOS(-).TIT HIPOTECARIOS.VALORES CONVERTIBLES.COSTE AMORTIZADO</v>
          </cell>
          <cell r="D1126" t="str">
            <v>Cuenta base para Imputación saldo</v>
          </cell>
          <cell r="E1126" t="str">
            <v>Anejo_III_1_0769</v>
          </cell>
          <cell r="F1126" t="str">
            <v>C1_1_0781</v>
          </cell>
        </row>
        <row r="1127">
          <cell r="B1127">
            <v>2050705</v>
          </cell>
          <cell r="C1127" t="str">
            <v>DEBITOS REPRESENTADOS POR VALORES NEGOCIABLES.VALORES PROPIOS(-).TIT HIPOTECARIOS.VALORES HIBRIDOS</v>
          </cell>
          <cell r="D1127" t="str">
            <v>Cuenta Sumatorio Totales. Cuenta no computable (utilizar cuenta base incluyda en el sumatorio)</v>
          </cell>
        </row>
        <row r="1128">
          <cell r="B1128">
            <v>205070501</v>
          </cell>
          <cell r="C1128" t="str">
            <v>DEBITOS REPRESENTADOS POR VALORES NEGOCIABLES.VALORES PROPIOS(-).TIT HIPOTECARIOS.VALORES HIBRIDOS.CON CAP GARANT</v>
          </cell>
          <cell r="D1128" t="str">
            <v>Cuenta Sumatorio Totales. Cuenta no computable (utilizar cuenta base incluyda en el sumatorio)</v>
          </cell>
        </row>
        <row r="1129">
          <cell r="B1129">
            <v>20507050106</v>
          </cell>
          <cell r="C1129" t="str">
            <v>DEBITOS REPRESENTADOS POR VALORES NEGOCIABLES.VALORES PROPIOS(-).TIT HIPOTECARIOS.VALORES HIBRIDOS.CON CAP GARANT.COSTE AMORTIZADO</v>
          </cell>
          <cell r="D1129" t="str">
            <v>Cuenta base para Imputación saldo</v>
          </cell>
          <cell r="E1129" t="str">
            <v>Anejo_III_1_0769</v>
          </cell>
          <cell r="F1129" t="str">
            <v>C1_1_0781</v>
          </cell>
        </row>
        <row r="1130">
          <cell r="B1130">
            <v>205070502</v>
          </cell>
          <cell r="C1130" t="str">
            <v>DEBITOS REPRESENTADOS POR VALORES NEGOCIABLES.VALORES PROPIOS(-).TIT HIPOTECARIOS.VALORES HIBRIDOS.CON DER CRED INCORP</v>
          </cell>
          <cell r="D1130" t="str">
            <v>Cuenta Sumatorio Totales. Cuenta no computable (utilizar cuenta base incluyda en el sumatorio)</v>
          </cell>
        </row>
        <row r="1131">
          <cell r="B1131">
            <v>20507050206</v>
          </cell>
          <cell r="C1131" t="str">
            <v>DEBITOS REPRESENTADOS POR VALORES NEGOCIABLES.VALORES PROPIOS(-).TIT HIPOTECARIOS.VALORES HIBRIDOS.CON DER CRED INCORP.COSTE AMORTIZADO</v>
          </cell>
          <cell r="D1131" t="str">
            <v>Cuenta base para Imputación saldo</v>
          </cell>
          <cell r="E1131" t="str">
            <v>Anejo_III_1_0769</v>
          </cell>
          <cell r="F1131" t="str">
            <v>C1_1_0781</v>
          </cell>
        </row>
        <row r="1132">
          <cell r="B1132">
            <v>205070503</v>
          </cell>
          <cell r="C1132" t="str">
            <v>DEBITOS REPRESENTADOS POR VALORES NEGOCIABLES.VALORES PROPIOS(-).TIT HIPOTECARIOS.VALORES HIBRIDOS.RESTO</v>
          </cell>
          <cell r="D1132" t="str">
            <v>Cuenta Sumatorio Totales. Cuenta no computable (utilizar cuenta base incluyda en el sumatorio)</v>
          </cell>
        </row>
        <row r="1133">
          <cell r="B1133">
            <v>20507050306</v>
          </cell>
          <cell r="C1133" t="str">
            <v>DEBITOS REPRESENTADOS POR VALORES NEGOCIABLES.VALORES PROPIOS(-).TIT HIPOTECARIOS.VALORES HIBRIDOS.RESTO.COSTE AMORTIZADO</v>
          </cell>
          <cell r="D1133" t="str">
            <v>Cuenta base para Imputación saldo</v>
          </cell>
          <cell r="E1133" t="str">
            <v>Anejo_III_1_0769</v>
          </cell>
          <cell r="F1133" t="str">
            <v>C1_1_0781</v>
          </cell>
        </row>
        <row r="1134">
          <cell r="B1134">
            <v>2050706</v>
          </cell>
          <cell r="C1134" t="str">
            <v>DEBITOS REPRESENTADOS POR VALORES NEGOCIABLES.VALORES PROPIOS(-).TIT HIPOTECARIOS.OTROS VAL NO CONVERT</v>
          </cell>
          <cell r="D1134" t="str">
            <v>Cuenta Sumatorio Totales. Cuenta no computable (utilizar cuenta base incluyda en el sumatorio)</v>
          </cell>
        </row>
        <row r="1135">
          <cell r="B1135">
            <v>205070606</v>
          </cell>
          <cell r="C1135" t="str">
            <v>DEBITOS REPRESENTADOS POR VALORES NEGOCIABLES.VALORES PROPIOS(-).TIT HIPOTECARIOS.OTROS VAL NO CONVERT.COSTE AMORTIZADO</v>
          </cell>
          <cell r="D1135" t="str">
            <v>Cuenta base para Imputación saldo</v>
          </cell>
          <cell r="E1135" t="str">
            <v>Anejo_III_1_0769</v>
          </cell>
          <cell r="F1135" t="str">
            <v>C1_1_0781</v>
          </cell>
        </row>
        <row r="1136">
          <cell r="B1136">
            <v>20508</v>
          </cell>
          <cell r="C1136" t="str">
            <v>DEBITOS REPRESENTADOS POR VALORES NEGOCIABLES.AJUSTES POR VALORACION (+/-)</v>
          </cell>
          <cell r="D1136" t="str">
            <v>Cuenta Sumatorio Totales. Cuenta no computable (utilizar cuenta base incluyda en el sumatorio)</v>
          </cell>
        </row>
        <row r="1137">
          <cell r="B1137">
            <v>2050801</v>
          </cell>
          <cell r="C1137" t="str">
            <v>D.R.V.N. INTERESES DEVENGADOS</v>
          </cell>
          <cell r="D1137" t="str">
            <v>Cuenta Sumatorio Totales. Cuenta no computable (utilizar cuenta base incluyda en el sumatorio)</v>
          </cell>
        </row>
        <row r="1138">
          <cell r="B1138">
            <v>205080106</v>
          </cell>
          <cell r="C1138" t="str">
            <v>D.R.V.N. INTERESES DEVENGADOS. PASIVOS FINANCIEROS A COSTE AMORTIZADO</v>
          </cell>
          <cell r="D1138" t="str">
            <v>Cuenta base para Imputación saldo</v>
          </cell>
          <cell r="E1138" t="str">
            <v>Anejo_III_1_0769</v>
          </cell>
          <cell r="F1138" t="str">
            <v>C1_1_0786</v>
          </cell>
        </row>
        <row r="1139">
          <cell r="B1139">
            <v>2050802</v>
          </cell>
          <cell r="C1139" t="str">
            <v>D.R.V.N. OPERACIONES DE MICRO-COBERTURA (+/-)</v>
          </cell>
          <cell r="D1139" t="str">
            <v>Cuenta Sumatorio Totales. Cuenta no computable (utilizar cuenta base incluyda en el sumatorio)</v>
          </cell>
        </row>
        <row r="1140">
          <cell r="B1140">
            <v>205080206</v>
          </cell>
          <cell r="C1140" t="str">
            <v>D.R.V.N. OPERACIONES DE MICRO-COBERTURA (+/-). PASIVOS FINANC A COSTE AMORTIZ</v>
          </cell>
          <cell r="D1140" t="str">
            <v>Cuenta base para Imputación saldo</v>
          </cell>
          <cell r="E1140" t="str">
            <v>Anejo_III_1_0769</v>
          </cell>
          <cell r="F1140" t="str">
            <v>C1_1_0787</v>
          </cell>
        </row>
        <row r="1141">
          <cell r="B1141">
            <v>2050803</v>
          </cell>
          <cell r="C1141" t="str">
            <v>D.R.V.N. PASIVOS A VALOR RAZONABLE (+/-)</v>
          </cell>
          <cell r="D1141" t="str">
            <v>Cuenta Sumatorio Totales. Cuenta no computable (utilizar cuenta base incluyda en el sumatorio)</v>
          </cell>
        </row>
        <row r="1142">
          <cell r="B1142">
            <v>205080306</v>
          </cell>
          <cell r="C1142" t="str">
            <v>D.R.V.N. PASIVOS A VALOR RAZONABLE (+/-).PASIVOS FINANCIEROS A COSTE AMORTIZ</v>
          </cell>
          <cell r="D1142" t="str">
            <v>Cuenta base para Imputación saldo</v>
          </cell>
          <cell r="E1142" t="str">
            <v>Anejo_III_1_0769</v>
          </cell>
          <cell r="F1142" t="str">
            <v>C1_1_0792</v>
          </cell>
        </row>
        <row r="1143">
          <cell r="B1143">
            <v>2050804</v>
          </cell>
          <cell r="C1143" t="str">
            <v>D.R.V.N. PRIMAS/DESCUENTOS EN LA ASUNCION (+/-)</v>
          </cell>
          <cell r="D1143" t="str">
            <v>Cuenta Sumatorio Totales. Cuenta no computable (utilizar cuenta base incluyda en el sumatorio)</v>
          </cell>
        </row>
        <row r="1144">
          <cell r="B1144">
            <v>205080406</v>
          </cell>
          <cell r="C1144" t="str">
            <v>D.R.V.N. PRIMAS/DESCUENTOS EN LA ASUNCION (+/-). PASIVOS FINANC A COSTE AMORTIZ</v>
          </cell>
          <cell r="D1144" t="str">
            <v>Cuenta base para Imputación saldo</v>
          </cell>
          <cell r="E1144" t="str">
            <v>Anejo_III_1_0769</v>
          </cell>
          <cell r="F1144" t="str">
            <v>C1_1_0792</v>
          </cell>
        </row>
        <row r="1145">
          <cell r="B1145">
            <v>2050806</v>
          </cell>
          <cell r="C1145" t="str">
            <v>D.R.V.N. COSTES DE TRANSACCION (+/-)</v>
          </cell>
          <cell r="D1145" t="str">
            <v>Cuenta Sumatorio Totales. Cuenta no computable (utilizar cuenta base incluyda en el sumatorio)</v>
          </cell>
        </row>
        <row r="1146">
          <cell r="B1146">
            <v>205080601</v>
          </cell>
          <cell r="C1146" t="str">
            <v>D.R.V.N. COSTES DE TRANSACCION (+/-).CÉDULAS HIPOTECARIAS</v>
          </cell>
          <cell r="D1146" t="str">
            <v>Cuenta Sumatorio Totales. Cuenta no computable (utilizar cuenta base incluyda en el sumatorio)</v>
          </cell>
        </row>
        <row r="1147">
          <cell r="B1147">
            <v>20508060106</v>
          </cell>
          <cell r="C1147" t="str">
            <v>D.R.V.N. COSTES DE TRANSACCION (+/-).CÉDULAS HIPOTECARIAS. COSTE AMORTIZADO</v>
          </cell>
          <cell r="D1147" t="str">
            <v>Cuenta base para Imputación saldo</v>
          </cell>
          <cell r="E1147" t="str">
            <v>Anejo_III_1_0769</v>
          </cell>
          <cell r="F1147" t="str">
            <v>C1_1_0792</v>
          </cell>
        </row>
        <row r="1148">
          <cell r="B1148">
            <v>205080602</v>
          </cell>
          <cell r="C1148" t="str">
            <v>D.R.V.N. COSTES DE TRANSACCION (+/-).BONOS</v>
          </cell>
          <cell r="D1148" t="str">
            <v>Cuenta Sumatorio Totales. Cuenta no computable (utilizar cuenta base incluyda en el sumatorio)</v>
          </cell>
        </row>
        <row r="1149">
          <cell r="B1149">
            <v>20508060206</v>
          </cell>
          <cell r="C1149" t="str">
            <v>D.R.V.N. COSTES DE TRANSACCION (+/-). BONOS.COSTE AMORTIZADO</v>
          </cell>
          <cell r="D1149" t="str">
            <v>Cuenta base para Imputación saldo</v>
          </cell>
          <cell r="E1149" t="str">
            <v>Anejo_III_1_0769</v>
          </cell>
          <cell r="F1149" t="str">
            <v>C1_1_0792</v>
          </cell>
        </row>
        <row r="1150">
          <cell r="B1150">
            <v>2050807</v>
          </cell>
          <cell r="C1150" t="str">
            <v>D.R.V.N. RESTO (+/-)</v>
          </cell>
          <cell r="D1150" t="str">
            <v>Cuenta Sumatorio Totales. Cuenta no computable (utilizar cuenta base incluyda en el sumatorio)</v>
          </cell>
        </row>
        <row r="1151">
          <cell r="B1151">
            <v>205080706</v>
          </cell>
          <cell r="C1151" t="str">
            <v>D.R.V.N. RESTO (+/-). PASIVOS FINANCIEROS A COSTE AMORTIZADO</v>
          </cell>
          <cell r="D1151" t="str">
            <v>Cuenta base para Imputación saldo</v>
          </cell>
          <cell r="E1151" t="str">
            <v>Anejo_III_1_0769</v>
          </cell>
          <cell r="F1151" t="str">
            <v>C1_1_0792</v>
          </cell>
        </row>
        <row r="1152">
          <cell r="B1152">
            <v>206</v>
          </cell>
          <cell r="C1152" t="str">
            <v>DERIVADOS DE NEGOCIACION</v>
          </cell>
          <cell r="D1152" t="str">
            <v>Cuenta Sumatorio Totales. Cuenta no computable (utilizar cuenta base incluyda en el sumatorio)</v>
          </cell>
        </row>
        <row r="1153">
          <cell r="B1153">
            <v>20601</v>
          </cell>
          <cell r="C1153" t="str">
            <v>DERIVADOS DE NEGOCIACION. CARTERA DE NEGOCIACION</v>
          </cell>
          <cell r="D1153" t="str">
            <v>Cuenta base para Imputación saldo</v>
          </cell>
          <cell r="E1153" t="str">
            <v>Anejo_III_1_0795</v>
          </cell>
          <cell r="F1153" t="str">
            <v>C1_1_0795</v>
          </cell>
        </row>
        <row r="1154">
          <cell r="B1154">
            <v>207</v>
          </cell>
          <cell r="C1154" t="str">
            <v>POSICIONES CORTAS DE VALORES</v>
          </cell>
          <cell r="D1154" t="str">
            <v>Cuenta Sumatorio Totales. Cuenta no computable (utilizar cuenta base incluyda en el sumatorio)</v>
          </cell>
        </row>
        <row r="1155">
          <cell r="B1155">
            <v>20701</v>
          </cell>
          <cell r="C1155" t="str">
            <v>POSICIONES CORTAS DE VALORES.POR PRESTAMOS DE VALORES</v>
          </cell>
          <cell r="D1155" t="str">
            <v>Cuenta Sumatorio Totales. Cuenta no computable (utilizar cuenta base incluyda en el sumatorio)</v>
          </cell>
        </row>
        <row r="1156">
          <cell r="B1156">
            <v>2070101</v>
          </cell>
          <cell r="C1156" t="str">
            <v>POSICIONES CORTAS DE VALORES.POR PRESTAMOS DE VALORES VALORES REPRESEN.DE DEUDA</v>
          </cell>
          <cell r="D1156" t="str">
            <v>Cuenta Sumatorio Totales. Cuenta no computable (utilizar cuenta base incluyda en el sumatorio)</v>
          </cell>
        </row>
        <row r="1157">
          <cell r="B1157">
            <v>207010101</v>
          </cell>
          <cell r="C1157" t="str">
            <v>POR PRESTAMOS DE VALORES VALORES REPRESEN.DE DEUDA.ENTIDADES DE CREDITO</v>
          </cell>
          <cell r="D1157" t="str">
            <v>Cuenta Sumatorio Totales. Cuenta no computable (utilizar cuenta base incluyda en el sumatorio)</v>
          </cell>
        </row>
        <row r="1158">
          <cell r="B1158">
            <v>20701010101</v>
          </cell>
          <cell r="C1158" t="str">
            <v>PRESTAMOS DE VALORES VALORES REPRESEN. DEUDA.ENTIDADES DE CDTO.CART NEGOCIACION</v>
          </cell>
          <cell r="D1158" t="str">
            <v>Cuenta base para Imputación saldo</v>
          </cell>
          <cell r="E1158" t="str">
            <v>Anejo_III_1_0800</v>
          </cell>
          <cell r="F1158" t="str">
            <v>C1_1_0801</v>
          </cell>
        </row>
        <row r="1159">
          <cell r="B1159">
            <v>207010102</v>
          </cell>
          <cell r="C1159" t="str">
            <v>POR PRESTAMOS DE VALORES VALORES REPRESEN.DE DEUDA.ADMINISTR.PUBLICAS ESPAÑOLAS</v>
          </cell>
          <cell r="D1159" t="str">
            <v>Cuenta Sumatorio Totales. Cuenta no computable (utilizar cuenta base incluyda en el sumatorio)</v>
          </cell>
        </row>
        <row r="1160">
          <cell r="B1160">
            <v>20701010201</v>
          </cell>
          <cell r="C1160" t="str">
            <v>PRESTAMOS VALORES REPRESEN.DEUDA.ADMINISTR.PUBLICAS ESPAÑOLAS.CART NEGOCIACION</v>
          </cell>
          <cell r="D1160" t="str">
            <v>Cuenta base para Imputación saldo</v>
          </cell>
          <cell r="E1160" t="str">
            <v>Anejo_III_1_0800</v>
          </cell>
          <cell r="F1160" t="str">
            <v>C1_1_0801</v>
          </cell>
        </row>
        <row r="1161">
          <cell r="B1161">
            <v>207010103</v>
          </cell>
          <cell r="C1161" t="str">
            <v>POR PRESTAMOS DE VALORES VALORES REPRESEN.DE DEUDA.OTROS SECTORES RESIDENTES</v>
          </cell>
          <cell r="D1161" t="str">
            <v>Cuenta Sumatorio Totales. Cuenta no computable (utilizar cuenta base incluyda en el sumatorio)</v>
          </cell>
        </row>
        <row r="1162">
          <cell r="B1162">
            <v>20701010301</v>
          </cell>
          <cell r="C1162" t="str">
            <v>PRESTAMOS VALORES REPRESEN.DE DEUDA.OTROS SECTORES RESIDENTES.CART NEGOCIACION</v>
          </cell>
          <cell r="D1162" t="str">
            <v>Cuenta base para Imputación saldo</v>
          </cell>
          <cell r="E1162" t="str">
            <v>Anejo_III_1_0800</v>
          </cell>
          <cell r="F1162" t="str">
            <v>C1_1_0801</v>
          </cell>
        </row>
        <row r="1163">
          <cell r="B1163">
            <v>207010104</v>
          </cell>
          <cell r="C1163" t="str">
            <v>POR PRESTAMOS DE VALORES VALORES REPRESEN.DE DEUDA.NO RESIDENTES</v>
          </cell>
          <cell r="D1163" t="str">
            <v>Cuenta Sumatorio Totales. Cuenta no computable (utilizar cuenta base incluyda en el sumatorio)</v>
          </cell>
        </row>
        <row r="1164">
          <cell r="B1164">
            <v>20701010401</v>
          </cell>
          <cell r="C1164" t="str">
            <v>POR PRESTAMOS DE VALORES REPRESEN.DE DEUDA.NO RESIDENTES.CART NEGOCIACION</v>
          </cell>
          <cell r="D1164" t="str">
            <v>Cuenta base para Imputación saldo</v>
          </cell>
          <cell r="E1164" t="str">
            <v>Anejo_III_1_0800</v>
          </cell>
          <cell r="F1164" t="str">
            <v>C1_1_0801</v>
          </cell>
        </row>
        <row r="1165">
          <cell r="B1165">
            <v>2070102</v>
          </cell>
          <cell r="C1165" t="str">
            <v>POSICIONES CORTAS DE VALORES.POR PRESTAMOS DE VALORES INSTRUMENTOS DE CAPITAL</v>
          </cell>
          <cell r="D1165" t="str">
            <v>Cuenta Sumatorio Totales. Cuenta no computable (utilizar cuenta base incluyda en el sumatorio)</v>
          </cell>
        </row>
        <row r="1166">
          <cell r="B1166">
            <v>207010201</v>
          </cell>
          <cell r="C1166" t="str">
            <v>POR PRESTAMOS DE VALORES.INSTRUMENTOS DE CAPITAL.ENTIDADES DE CREDITO</v>
          </cell>
          <cell r="D1166" t="str">
            <v>Cuenta Sumatorio Totales. Cuenta no computable (utilizar cuenta base incluyda en el sumatorio)</v>
          </cell>
        </row>
        <row r="1167">
          <cell r="B1167">
            <v>20701020101</v>
          </cell>
          <cell r="C1167" t="str">
            <v>PRESTAMOS DE VALORES.INSTRUM DE CAPITAL.ENTIDADES DE CREDITO.CART NEGOCIACION</v>
          </cell>
          <cell r="D1167" t="str">
            <v>Cuenta base para Imputación saldo</v>
          </cell>
          <cell r="E1167" t="str">
            <v>Anejo_III_1_0574</v>
          </cell>
          <cell r="F1167" t="str">
            <v>C1_1_0585</v>
          </cell>
        </row>
        <row r="1168">
          <cell r="B1168">
            <v>207010202</v>
          </cell>
          <cell r="C1168" t="str">
            <v>POR PRESTAMOS DE VALORES.INSTRUMENTOS DE CAPITAL.ADMINISTR.PUBLICAS ESPAÑOLAS</v>
          </cell>
          <cell r="D1168" t="str">
            <v>Cuenta Sumatorio Totales. Cuenta no computable (utilizar cuenta base incluyda en el sumatorio)</v>
          </cell>
        </row>
        <row r="1169">
          <cell r="B1169">
            <v>20701020201</v>
          </cell>
          <cell r="C1169" t="str">
            <v>PRESTAMOS VALORES.INSTRUM CAPITAL.ADMINISTR.PUBLICAS ESPAÑOLAS.CART NEGOCIACION</v>
          </cell>
          <cell r="D1169" t="str">
            <v>Cuenta base para Imputación saldo</v>
          </cell>
          <cell r="E1169" t="str">
            <v>Anejo_III_1_0800</v>
          </cell>
          <cell r="F1169" t="str">
            <v>C1_1_0801</v>
          </cell>
        </row>
        <row r="1170">
          <cell r="B1170">
            <v>207010203</v>
          </cell>
          <cell r="C1170" t="str">
            <v>POR PRESTAMOS DE VALORES.INSTRUMENTOS DE CAPITAL.OTROS SECTORES RESIDENTES</v>
          </cell>
          <cell r="D1170" t="str">
            <v>Cuenta Sumatorio Totales. Cuenta no computable (utilizar cuenta base incluyda en el sumatorio)</v>
          </cell>
        </row>
        <row r="1171">
          <cell r="B1171">
            <v>20701020301</v>
          </cell>
          <cell r="C1171" t="str">
            <v>PRESTAMOS DE VALORES.INSTRUM DE CAPITAL.OTROS SECTORES RESID.CART NEGOCIACION</v>
          </cell>
          <cell r="D1171" t="str">
            <v>Cuenta base para Imputación saldo</v>
          </cell>
          <cell r="E1171" t="str">
            <v>Anejo_III_1_0800</v>
          </cell>
          <cell r="F1171" t="str">
            <v>C1_1_0801</v>
          </cell>
        </row>
        <row r="1172">
          <cell r="B1172">
            <v>207010204</v>
          </cell>
          <cell r="C1172" t="str">
            <v>POR PRESTAMOS DE VALORES.INSTRUMENTOS DE CAPITAL.NO RESIDENTES</v>
          </cell>
          <cell r="D1172" t="str">
            <v>Cuenta Sumatorio Totales. Cuenta no computable (utilizar cuenta base incluyda en el sumatorio)</v>
          </cell>
        </row>
        <row r="1173">
          <cell r="B1173">
            <v>20701020401</v>
          </cell>
          <cell r="C1173" t="str">
            <v>POR PRESTAMOS DE VALORES.INSTRUMENTOS DE CAPITAL.NO RESIDENTES .CART NEGOCIACION</v>
          </cell>
          <cell r="D1173" t="str">
            <v>Cuenta base para Imputación saldo</v>
          </cell>
          <cell r="E1173" t="str">
            <v>Anejo_III_1_0800</v>
          </cell>
          <cell r="F1173" t="str">
            <v>C1_1_0801</v>
          </cell>
        </row>
        <row r="1174">
          <cell r="B1174">
            <v>20702</v>
          </cell>
          <cell r="C1174" t="str">
            <v>POSICIONES CORTAS DE VALORES.POR DESCUBIERTOS EN CESIONES</v>
          </cell>
          <cell r="D1174" t="str">
            <v>Cuenta Sumatorio Totales. Cuenta no computable (utilizar cuenta base incluyda en el sumatorio)</v>
          </cell>
        </row>
        <row r="1175">
          <cell r="B1175">
            <v>2070201</v>
          </cell>
          <cell r="C1175" t="str">
            <v>POSICIONES CORTAS DE VALORES.POR DESCUBIERTOS EN CESIONES.VALORES REPRESEN.DEUDA</v>
          </cell>
          <cell r="D1175" t="str">
            <v>Cuenta Sumatorio Totales. Cuenta no computable (utilizar cuenta base incluyda en el sumatorio)</v>
          </cell>
        </row>
        <row r="1176">
          <cell r="B1176">
            <v>207020101</v>
          </cell>
          <cell r="C1176" t="str">
            <v>POSICIONES CORTAS DE VALORES.POR DESCUBIERTOS EN CESIONES.VRD.CART NEGOCIACION</v>
          </cell>
          <cell r="D1176" t="str">
            <v>Cuenta base para Imputación saldo</v>
          </cell>
          <cell r="E1176" t="str">
            <v>Anejo_III_1_0800</v>
          </cell>
          <cell r="F1176" t="str">
            <v>C1_1_0820</v>
          </cell>
        </row>
        <row r="1177">
          <cell r="B1177">
            <v>2070202</v>
          </cell>
          <cell r="C1177" t="str">
            <v>POSICIONES CORTAS DE VALORES.POR DESCUBIERTOS EN CESIONES.INSTRUMENT.DE CAPITAL</v>
          </cell>
          <cell r="D1177" t="str">
            <v>Cuenta Sumatorio Totales. Cuenta no computable (utilizar cuenta base incluyda en el sumatorio)</v>
          </cell>
        </row>
        <row r="1178">
          <cell r="B1178">
            <v>207020201</v>
          </cell>
          <cell r="C1178" t="str">
            <v>POSICIONES CORTAS DE VAL.POR DESCUBIERTOS EN CESIONES.INST CAPITAL.CART NEGOC</v>
          </cell>
          <cell r="D1178" t="str">
            <v>Cuenta base para Imputación saldo</v>
          </cell>
          <cell r="E1178" t="str">
            <v>Anejo_III_1_0800</v>
          </cell>
          <cell r="F1178" t="str">
            <v>C1_1_0820</v>
          </cell>
        </row>
        <row r="1179">
          <cell r="B1179">
            <v>208</v>
          </cell>
          <cell r="C1179" t="str">
            <v>PASIVOS SUBORDINADOS</v>
          </cell>
          <cell r="D1179" t="str">
            <v>Cuenta Sumatorio Totales. Cuenta no computable (utilizar cuenta base incluyda en el sumatorio)</v>
          </cell>
        </row>
        <row r="1180">
          <cell r="B1180">
            <v>20801</v>
          </cell>
          <cell r="C1180" t="str">
            <v>PASIVOS SUBORDINADOS.DEBITOS REPRESENTADOS POR VAL.NEGOCIABLES SUBORDINADOS</v>
          </cell>
          <cell r="D1180" t="str">
            <v>Cuenta Sumatorio Totales. Cuenta no computable (utilizar cuenta base incluyda en el sumatorio)</v>
          </cell>
        </row>
        <row r="1181">
          <cell r="B1181">
            <v>2080101</v>
          </cell>
          <cell r="C1181" t="str">
            <v>D.R.V.N. SUBORDINADOS CONVERTIBLES</v>
          </cell>
          <cell r="D1181" t="str">
            <v>Cuenta Sumatorio Totales. Cuenta no computable (utilizar cuenta base incluyda en el sumatorio)</v>
          </cell>
        </row>
        <row r="1182">
          <cell r="B1182">
            <v>208010106</v>
          </cell>
          <cell r="C1182" t="str">
            <v>D.R.V.N. SUBORDINADOS.CONVERTIBLES.A COSTE AMORTIZADO</v>
          </cell>
          <cell r="D1182" t="str">
            <v>Cuenta base para Imputación saldo</v>
          </cell>
          <cell r="E1182" t="str">
            <v>Anejo_III_1_0844</v>
          </cell>
          <cell r="F1182" t="str">
            <v>C1_1_0847</v>
          </cell>
        </row>
        <row r="1183">
          <cell r="B1183">
            <v>2080102</v>
          </cell>
          <cell r="C1183" t="str">
            <v>D.R.V.N. SUBORDINADOS. NO CONVERTIBLES</v>
          </cell>
          <cell r="D1183" t="str">
            <v>Cuenta Sumatorio Totales. Cuenta no computable (utilizar cuenta base incluyda en el sumatorio)</v>
          </cell>
        </row>
        <row r="1184">
          <cell r="B1184">
            <v>208010206</v>
          </cell>
          <cell r="C1184" t="str">
            <v>D.R.V.N. SUBORDINADOS. NO CONVERTIBLES. A COSTE AMORTIZADO</v>
          </cell>
          <cell r="D1184" t="str">
            <v>Cuenta base para Imputación saldo</v>
          </cell>
          <cell r="E1184" t="str">
            <v>Anejo_III_1_0844</v>
          </cell>
          <cell r="F1184" t="str">
            <v>C1_1_0848</v>
          </cell>
        </row>
        <row r="1185">
          <cell r="B1185">
            <v>20802</v>
          </cell>
          <cell r="C1185" t="str">
            <v>PASIVOS SUBORDINADOS.DEPOSITOS SUBORDINADOS</v>
          </cell>
          <cell r="D1185" t="str">
            <v>Cuenta Sumatorio Totales. Cuenta no computable (utilizar cuenta base incluyda en el sumatorio)</v>
          </cell>
        </row>
        <row r="1186">
          <cell r="B1186">
            <v>2080201</v>
          </cell>
          <cell r="C1186" t="str">
            <v>P. SUBORDINADOS.DEPÓSITOS SUB. ENTIDADES DE CDTO RESIDENTES</v>
          </cell>
          <cell r="D1186" t="str">
            <v>Cuenta Sumatorio Totales. Cuenta no computable (utilizar cuenta base incluyda en el sumatorio)</v>
          </cell>
        </row>
        <row r="1187">
          <cell r="B1187">
            <v>208020106</v>
          </cell>
          <cell r="C1187" t="str">
            <v>P. SUBORDINADOS.DEPÓSITOS SUB. ENTIDADES DE CDTO RESIDENTES.A COSTE AMORTIZADO</v>
          </cell>
          <cell r="D1187" t="str">
            <v>Cuenta base para Imputación saldo</v>
          </cell>
          <cell r="E1187" t="str">
            <v>Anejo_III_1_0844</v>
          </cell>
          <cell r="F1187" t="str">
            <v>C1_1_0850</v>
          </cell>
        </row>
        <row r="1188">
          <cell r="B1188">
            <v>2080202</v>
          </cell>
          <cell r="C1188" t="str">
            <v>P. SUBORDINADOS.DEPÓSITOS SUB. ENTIDADES DE CDTO NO RESIDENTES</v>
          </cell>
          <cell r="D1188" t="str">
            <v>Cuenta Sumatorio Totales. Cuenta no computable (utilizar cuenta base incluyda en el sumatorio)</v>
          </cell>
        </row>
        <row r="1189">
          <cell r="B1189">
            <v>208020206</v>
          </cell>
          <cell r="C1189" t="str">
            <v>P. SUBORDINADOS.DEPÓSITOS SUB.ENTIDADES DE CDTO NO RESIDENTES.A COSTE AMORTIZADO</v>
          </cell>
          <cell r="D1189" t="str">
            <v>Cuenta base para Imputación saldo</v>
          </cell>
          <cell r="E1189" t="str">
            <v>Anejo_III_1_0844</v>
          </cell>
          <cell r="F1189" t="str">
            <v>C1_1_0850</v>
          </cell>
        </row>
        <row r="1190">
          <cell r="B1190">
            <v>2080203</v>
          </cell>
          <cell r="C1190" t="str">
            <v>P. SUBORDINADOS.DEPÓSITOS SUB. OTROS SECTORES RESIDENTES</v>
          </cell>
          <cell r="D1190" t="str">
            <v>Cuenta Sumatorio Totales. Cuenta no computable (utilizar cuenta base incluyda en el sumatorio)</v>
          </cell>
        </row>
        <row r="1191">
          <cell r="B1191">
            <v>208020306</v>
          </cell>
          <cell r="C1191" t="str">
            <v>P. SUBORDINADOS.DEPÓSITOS SUB.OTROS SECTORES RESIDENTES.A COSTE AMORTIZADO</v>
          </cell>
          <cell r="D1191" t="str">
            <v>Cuenta base para Imputación saldo</v>
          </cell>
          <cell r="E1191" t="str">
            <v>Anejo_III_1_0844</v>
          </cell>
          <cell r="F1191" t="str">
            <v>C1_1_0850</v>
          </cell>
        </row>
        <row r="1192">
          <cell r="B1192">
            <v>2080204</v>
          </cell>
          <cell r="C1192" t="str">
            <v>P. SUBORDINADOS.DEPÓSITOS SUB. NO RESIDENTES</v>
          </cell>
          <cell r="D1192" t="str">
            <v>Cuenta Sumatorio Totales. Cuenta no computable (utilizar cuenta base incluyda en el sumatorio)</v>
          </cell>
        </row>
        <row r="1193">
          <cell r="B1193">
            <v>208020406</v>
          </cell>
          <cell r="C1193" t="str">
            <v>P. SUBORDINADOS.DEPÓSITOS SUB.NO RESIDENTES.A COSTE AMORTIZADO</v>
          </cell>
          <cell r="D1193" t="str">
            <v>Cuenta base para Imputación saldo</v>
          </cell>
          <cell r="E1193" t="str">
            <v>Anejo_III_1_0844</v>
          </cell>
          <cell r="F1193" t="str">
            <v>C1_1_0850</v>
          </cell>
        </row>
        <row r="1194">
          <cell r="B1194">
            <v>20803</v>
          </cell>
          <cell r="C1194" t="str">
            <v>CAPITAL CON NATURALEZA DE PASIVO FINANCIERO</v>
          </cell>
          <cell r="D1194" t="str">
            <v>Cuenta Sumatorio Totales. Cuenta no computable (utilizar cuenta base incluyda en el sumatorio)</v>
          </cell>
        </row>
        <row r="1195">
          <cell r="B1195">
            <v>2080301</v>
          </cell>
          <cell r="C1195" t="str">
            <v>CAPITAL CON NAT. DE PASIVO FINANCIERO.ACCIONES PREFERENTES</v>
          </cell>
          <cell r="D1195" t="str">
            <v>Cuenta Sumatorio Totales. Cuenta no computable (utilizar cuenta base incluyda en el sumatorio)</v>
          </cell>
        </row>
        <row r="1196">
          <cell r="B1196">
            <v>208030106</v>
          </cell>
          <cell r="C1196" t="str">
            <v>CAPITAL CON NAT. DE PASIVO FINANCIERO.ACCIONES PREFERENTES.COSTE AMORTIZADO</v>
          </cell>
          <cell r="D1196" t="str">
            <v>Cuenta base para Imputación saldo</v>
          </cell>
          <cell r="E1196" t="str">
            <v>Anejo_III_1_0844</v>
          </cell>
          <cell r="F1196" t="str">
            <v>C1_1_0962</v>
          </cell>
        </row>
        <row r="1197">
          <cell r="B1197">
            <v>2080302</v>
          </cell>
          <cell r="C1197" t="str">
            <v>RESTO CAPITAL CON NATURALEZA DE PASIVO FINANCIERO</v>
          </cell>
          <cell r="D1197" t="str">
            <v>Cuenta Sumatorio Totales. Cuenta no computable (utilizar cuenta base incluyda en el sumatorio)</v>
          </cell>
        </row>
        <row r="1198">
          <cell r="B1198">
            <v>208030206</v>
          </cell>
          <cell r="C1198" t="str">
            <v>RESTO CAPITAL CON NATURALEZA DE PASIVO FINANCIERO.COSTE AMORTIZADO</v>
          </cell>
          <cell r="D1198" t="str">
            <v>Cuenta base para Imputación saldo</v>
          </cell>
          <cell r="E1198" t="str">
            <v>Anejo_III_1_0844</v>
          </cell>
          <cell r="F1198" t="str">
            <v>C1_1_0963</v>
          </cell>
        </row>
        <row r="1199">
          <cell r="B1199">
            <v>20804</v>
          </cell>
          <cell r="C1199" t="str">
            <v>PASIVOS SUBORDINADOS AJUSTES POR VALORACION (+/-)</v>
          </cell>
          <cell r="D1199" t="str">
            <v>Cuenta Sumatorio Totales. Cuenta no computable (utilizar cuenta base incluyda en el sumatorio)</v>
          </cell>
        </row>
        <row r="1200">
          <cell r="B1200">
            <v>2080401</v>
          </cell>
          <cell r="C1200" t="str">
            <v>P. SUBORDINADOS.INTERESES DEVENGADOS</v>
          </cell>
          <cell r="D1200" t="str">
            <v>Cuenta Sumatorio Totales. Cuenta no computable (utilizar cuenta base incluyda en el sumatorio)</v>
          </cell>
        </row>
        <row r="1201">
          <cell r="B1201">
            <v>208040106</v>
          </cell>
          <cell r="C1201" t="str">
            <v>P. SUBORDINADOS.INTERESES DEVENGADOS.PASIVOS FINANCIEROS A COSTE AMORTIZADO</v>
          </cell>
          <cell r="D1201" t="str">
            <v>Cuenta base para Imputación saldo</v>
          </cell>
          <cell r="E1201" t="str">
            <v>Anejo_III_1_0844</v>
          </cell>
          <cell r="F1201" t="str">
            <v>C1_1_0857</v>
          </cell>
        </row>
        <row r="1202">
          <cell r="B1202">
            <v>2080402</v>
          </cell>
          <cell r="C1202" t="str">
            <v>P. SUBORDINADOS. OP. MICRO-COBERTURA (+/-)</v>
          </cell>
          <cell r="D1202" t="str">
            <v>Cuenta Sumatorio Totales. Cuenta no computable (utilizar cuenta base incluyda en el sumatorio)</v>
          </cell>
        </row>
        <row r="1203">
          <cell r="B1203">
            <v>208040206</v>
          </cell>
          <cell r="C1203" t="str">
            <v>P. SUBORDINADOS OP. MICRO-COBERTURA (+/-) PASIVOS FINANCIEROS A COSTE AMORTIZ</v>
          </cell>
          <cell r="D1203" t="str">
            <v>Cuenta base para Imputación saldo</v>
          </cell>
          <cell r="E1203" t="str">
            <v>Anejo_III_1_0844</v>
          </cell>
          <cell r="F1203" t="str">
            <v>C1_1_0858</v>
          </cell>
        </row>
        <row r="1204">
          <cell r="B1204">
            <v>2080403</v>
          </cell>
          <cell r="C1204" t="str">
            <v>P. SUBORDINADOS. PRIMAS/DESCUENTOS EN LA ASUNCION (+/-)</v>
          </cell>
          <cell r="D1204" t="str">
            <v>Cuenta Sumatorio Totales. Cuenta no computable (utilizar cuenta base incluyda en el sumatorio)</v>
          </cell>
        </row>
        <row r="1205">
          <cell r="B1205">
            <v>208040306</v>
          </cell>
          <cell r="C1205" t="str">
            <v>P. SUBORDINADOS. PRIMAS/DCTOS EN LA ASUNCION (+/-).PF A COSTE AMORTIZADO</v>
          </cell>
          <cell r="D1205" t="str">
            <v>Cuenta base para Imputación saldo</v>
          </cell>
          <cell r="E1205" t="str">
            <v>Anejo_III_1_0844</v>
          </cell>
          <cell r="F1205" t="str">
            <v>C1_1_0862</v>
          </cell>
        </row>
        <row r="1206">
          <cell r="B1206">
            <v>2080404</v>
          </cell>
          <cell r="C1206" t="str">
            <v>P. SUBORDINADOS.COSTE DE TRANSACCION (+/-).</v>
          </cell>
          <cell r="D1206" t="str">
            <v>Cuenta Sumatorio Totales. Cuenta no computable (utilizar cuenta base incluyda en el sumatorio)</v>
          </cell>
        </row>
        <row r="1207">
          <cell r="B1207">
            <v>208040406</v>
          </cell>
          <cell r="C1207" t="str">
            <v>P. SUBORDINADOS. COSTES DE TRANSACCION (+/-) PASIVOS FINAN A COSTE AMORTIZADO</v>
          </cell>
          <cell r="D1207" t="str">
            <v>Cuenta base para Imputación saldo</v>
          </cell>
          <cell r="E1207" t="str">
            <v>Anejo_III_1_0844</v>
          </cell>
          <cell r="F1207" t="str">
            <v>C1_1_0862</v>
          </cell>
        </row>
        <row r="1208">
          <cell r="B1208">
            <v>2080405</v>
          </cell>
          <cell r="C1208" t="str">
            <v>P. SUBORDINADOS A VALOR RAZONABLE</v>
          </cell>
          <cell r="D1208" t="str">
            <v>Cuenta Sumatorio Totales. Cuenta no computable (utilizar cuenta base incluyda en el sumatorio)</v>
          </cell>
        </row>
        <row r="1209">
          <cell r="B1209">
            <v>208040506</v>
          </cell>
          <cell r="C1209" t="str">
            <v>P. SUBORDINADOS. PASIVOS A VALOR RAZONABLE. PASIVOS FINAN A COSTE AMORTIZADO</v>
          </cell>
          <cell r="D1209" t="str">
            <v>Cuenta base para Imputación saldo</v>
          </cell>
          <cell r="E1209" t="str">
            <v>Anejo_III_1_0844</v>
          </cell>
          <cell r="F1209" t="str">
            <v>C1_1_0862</v>
          </cell>
        </row>
        <row r="1210">
          <cell r="B1210">
            <v>2080406</v>
          </cell>
          <cell r="C1210" t="str">
            <v>P. SUBORDINADOS RESTO (+/-)</v>
          </cell>
          <cell r="D1210" t="str">
            <v>Cuenta Sumatorio Totales. Cuenta no computable (utilizar cuenta base incluyda en el sumatorio)</v>
          </cell>
        </row>
        <row r="1211">
          <cell r="B1211">
            <v>208040606</v>
          </cell>
          <cell r="C1211" t="str">
            <v>P. SUBORDINADOS. RESTO. PASIVOS FINAN A COSTE AMORTIZADO (+/-)</v>
          </cell>
          <cell r="D1211" t="str">
            <v>Cuenta base para Imputación saldo</v>
          </cell>
          <cell r="E1211" t="str">
            <v>Anejo_III_1_0844</v>
          </cell>
          <cell r="F1211" t="str">
            <v>C1_1_0862</v>
          </cell>
        </row>
        <row r="1212">
          <cell r="B1212">
            <v>209</v>
          </cell>
          <cell r="C1212" t="str">
            <v>OTROS PASIVOS FINANCIEROS</v>
          </cell>
          <cell r="D1212" t="str">
            <v>Cuenta Sumatorio Totales. Cuenta no computable (utilizar cuenta base incluyda en el sumatorio)</v>
          </cell>
        </row>
        <row r="1213">
          <cell r="B1213">
            <v>20901</v>
          </cell>
          <cell r="C1213" t="str">
            <v>OBLIGACIONES A PAGAR</v>
          </cell>
          <cell r="D1213" t="str">
            <v>Cuenta Sumatorio Totales. Cuenta no computable (utilizar cuenta base incluyda en el sumatorio)</v>
          </cell>
        </row>
        <row r="1214">
          <cell r="B1214">
            <v>2090101</v>
          </cell>
          <cell r="C1214" t="str">
            <v>DIVIDENDOS A PAGAR</v>
          </cell>
          <cell r="D1214" t="str">
            <v>Cuenta Sumatorio Totales. Cuenta no computable (utilizar cuenta base incluyda en el sumatorio)</v>
          </cell>
        </row>
        <row r="1215">
          <cell r="B1215">
            <v>209010106</v>
          </cell>
          <cell r="C1215" t="str">
            <v>DIVIDENDOS A PAGAR.A COSTE AMORTIZADO</v>
          </cell>
          <cell r="D1215" t="str">
            <v>Cuenta base para Imputación saldo</v>
          </cell>
          <cell r="E1215" t="str">
            <v>Anejo_III_1_0865</v>
          </cell>
          <cell r="F1215" t="str">
            <v>C1_1_0865</v>
          </cell>
        </row>
        <row r="1216">
          <cell r="B1216">
            <v>2090102</v>
          </cell>
          <cell r="C1216" t="str">
            <v>ACREEDORES COMERCIALES</v>
          </cell>
          <cell r="D1216" t="str">
            <v>Cuenta Sumatorio Totales. Cuenta no computable (utilizar cuenta base incluyda en el sumatorio)</v>
          </cell>
        </row>
        <row r="1217">
          <cell r="B1217">
            <v>209010206</v>
          </cell>
          <cell r="C1217" t="str">
            <v>ACREEDORES COMERCIALES.A COSTE AMORTIZADO</v>
          </cell>
          <cell r="D1217" t="str">
            <v>Cuenta base para Imputación saldo</v>
          </cell>
          <cell r="E1217" t="str">
            <v>Anejo_III_1_0865</v>
          </cell>
          <cell r="F1217" t="str">
            <v>C1_1_0865</v>
          </cell>
        </row>
        <row r="1218">
          <cell r="B1218">
            <v>2090103</v>
          </cell>
          <cell r="C1218" t="str">
            <v>ACREEDORES POR FACTORING</v>
          </cell>
          <cell r="D1218" t="str">
            <v>Cuenta Sumatorio Totales. Cuenta no computable (utilizar cuenta base incluyda en el sumatorio)</v>
          </cell>
        </row>
        <row r="1219">
          <cell r="B1219">
            <v>209010306</v>
          </cell>
          <cell r="C1219" t="str">
            <v>ACREEDORES POR FACTORING.A COSTE AMORTIZADO</v>
          </cell>
          <cell r="D1219" t="str">
            <v>Cuenta base para Imputación saldo</v>
          </cell>
          <cell r="E1219" t="str">
            <v>Anejo_III_1_0865</v>
          </cell>
          <cell r="F1219" t="str">
            <v>C1_1_0865</v>
          </cell>
        </row>
        <row r="1220">
          <cell r="B1220">
            <v>2090104</v>
          </cell>
          <cell r="C1220" t="str">
            <v>OTRAS OBLIGACIONES A PAGAR</v>
          </cell>
          <cell r="D1220" t="str">
            <v>Cuenta Sumatorio Totales. Cuenta no computable (utilizar cuenta base incluyda en el sumatorio)</v>
          </cell>
        </row>
        <row r="1221">
          <cell r="B1221">
            <v>209010406</v>
          </cell>
          <cell r="C1221" t="str">
            <v>OTRAS OBLIGACIONES A PAGAR.A COSTE AMORTIZADO</v>
          </cell>
          <cell r="D1221" t="str">
            <v>Cuenta base para Imputación saldo</v>
          </cell>
          <cell r="E1221" t="str">
            <v>Anejo_III_1_0865</v>
          </cell>
          <cell r="F1221" t="str">
            <v>C1_1_0865</v>
          </cell>
        </row>
        <row r="1222">
          <cell r="B1222">
            <v>20902</v>
          </cell>
          <cell r="C1222" t="str">
            <v>FIANZAS RECIBIDAS</v>
          </cell>
          <cell r="D1222" t="str">
            <v>Cuenta Sumatorio Totales. Cuenta no computable (utilizar cuenta base incluyda en el sumatorio)</v>
          </cell>
        </row>
        <row r="1223">
          <cell r="B1223">
            <v>2090206</v>
          </cell>
          <cell r="C1223" t="str">
            <v>FIANZAS RECIBIDAS.A COSTE AMORTIZADO</v>
          </cell>
          <cell r="D1223" t="str">
            <v>Cuenta base para Imputación saldo</v>
          </cell>
          <cell r="E1223" t="str">
            <v>Anejo_III_1_0865</v>
          </cell>
          <cell r="F1223" t="str">
            <v>C1_1_0865</v>
          </cell>
        </row>
        <row r="1224">
          <cell r="B1224">
            <v>20903</v>
          </cell>
          <cell r="C1224" t="str">
            <v>CAMARA DE COMPENSACION</v>
          </cell>
          <cell r="D1224" t="str">
            <v>Cuenta Sumatorio Totales. Cuenta no computable (utilizar cuenta base incluyda en el sumatorio)</v>
          </cell>
        </row>
        <row r="1225">
          <cell r="B1225">
            <v>2090306</v>
          </cell>
          <cell r="C1225" t="str">
            <v>CAMARA DE COMPENSACION.A COSTE AMORTIZADO</v>
          </cell>
          <cell r="D1225" t="str">
            <v>Cuenta base para Imputación saldo</v>
          </cell>
          <cell r="E1225" t="str">
            <v>Anejo_III_1_0865</v>
          </cell>
          <cell r="F1225" t="str">
            <v>C1_1_0865</v>
          </cell>
        </row>
        <row r="1226">
          <cell r="B1226">
            <v>20904</v>
          </cell>
          <cell r="C1226" t="str">
            <v>CUENTAS DE RECAUDACION</v>
          </cell>
          <cell r="D1226" t="str">
            <v>Cuenta Sumatorio Totales. Cuenta no computable (utilizar cuenta base incluyda en el sumatorio)</v>
          </cell>
        </row>
        <row r="1227">
          <cell r="B1227">
            <v>2090401</v>
          </cell>
          <cell r="C1227" t="str">
            <v>CUENTAS DE RECAUDACION.ADMINISTRACION CENTRAL</v>
          </cell>
          <cell r="D1227" t="str">
            <v>Cuenta Sumatorio Totales. Cuenta no computable (utilizar cuenta base incluyda en el sumatorio)</v>
          </cell>
        </row>
        <row r="1228">
          <cell r="B1228">
            <v>209040106</v>
          </cell>
          <cell r="C1228" t="str">
            <v>CUENTAS DE RECAUDACION.ADMINISTRACION CENTRAL.A COSTE AMORTIZADO</v>
          </cell>
          <cell r="D1228" t="str">
            <v>Cuenta base para Imputación saldo</v>
          </cell>
          <cell r="E1228" t="str">
            <v>Anejo_III_1_0865</v>
          </cell>
          <cell r="F1228" t="str">
            <v>C1_1_0865</v>
          </cell>
        </row>
        <row r="1229">
          <cell r="B1229">
            <v>2090402</v>
          </cell>
          <cell r="C1229" t="str">
            <v>CUENTAS DE RECAUDACION.ADMINISTRACIONES AUTONOMICAS</v>
          </cell>
          <cell r="D1229" t="str">
            <v>Cuenta Sumatorio Totales. Cuenta no computable (utilizar cuenta base incluyda en el sumatorio)</v>
          </cell>
        </row>
        <row r="1230">
          <cell r="B1230">
            <v>209040206</v>
          </cell>
          <cell r="C1230" t="str">
            <v>CUENTAS DE RECAUDACION.ADMINISTRACIONES AUTONOMICAS.A COSTE AMORTIZADO</v>
          </cell>
          <cell r="D1230" t="str">
            <v>Cuenta base para Imputación saldo</v>
          </cell>
          <cell r="E1230" t="str">
            <v>Anejo_III_1_0865</v>
          </cell>
          <cell r="F1230" t="str">
            <v>C1_1_0865</v>
          </cell>
        </row>
        <row r="1231">
          <cell r="B1231">
            <v>2090403</v>
          </cell>
          <cell r="C1231" t="str">
            <v>CUENTAS DE RECAUDACION.ADMINISTRACIONES LOCALES</v>
          </cell>
          <cell r="D1231" t="str">
            <v>Cuenta Sumatorio Totales. Cuenta no computable (utilizar cuenta base incluyda en el sumatorio)</v>
          </cell>
        </row>
        <row r="1232">
          <cell r="B1232">
            <v>209040306</v>
          </cell>
          <cell r="C1232" t="str">
            <v>CUENTAS DE RECAUDACION.ADMINISTRACIONES LOCALES.A COSTE AMORTIZADO</v>
          </cell>
          <cell r="D1232" t="str">
            <v>Cuenta base para Imputación saldo</v>
          </cell>
          <cell r="E1232" t="str">
            <v>Anejo_III_1_0865</v>
          </cell>
          <cell r="F1232" t="str">
            <v>C1_1_0865</v>
          </cell>
        </row>
        <row r="1233">
          <cell r="B1233">
            <v>2090404</v>
          </cell>
          <cell r="C1233" t="str">
            <v>CUENTAS DE RECAUDACION.ADMINISTRACION SEGURIDAD SOCIAL</v>
          </cell>
          <cell r="D1233" t="str">
            <v>Cuenta Sumatorio Totales. Cuenta no computable (utilizar cuenta base incluyda en el sumatorio)</v>
          </cell>
        </row>
        <row r="1234">
          <cell r="B1234">
            <v>209040406</v>
          </cell>
          <cell r="C1234" t="str">
            <v>CUENTAS DE RECAUDACION.ADMINISTRACION SEGURIDAD SOCIAL .A COSTE AMORTIZADO</v>
          </cell>
          <cell r="D1234" t="str">
            <v>Cuenta base para Imputación saldo</v>
          </cell>
          <cell r="E1234" t="str">
            <v>Anejo_III_1_0865</v>
          </cell>
          <cell r="F1234" t="str">
            <v>C1_1_0865</v>
          </cell>
        </row>
        <row r="1235">
          <cell r="B1235">
            <v>20905</v>
          </cell>
          <cell r="C1235" t="str">
            <v>CUENTAS ESPECIALES</v>
          </cell>
          <cell r="D1235" t="str">
            <v>Cuenta Sumatorio Totales. Cuenta no computable (utilizar cuenta base incluyda en el sumatorio)</v>
          </cell>
        </row>
        <row r="1236">
          <cell r="B1236">
            <v>2090501</v>
          </cell>
          <cell r="C1236" t="str">
            <v>ORDENES DE PAGO PENDIENTES Y CHEQUES VIAJE</v>
          </cell>
          <cell r="D1236" t="str">
            <v>Cuenta Sumatorio Totales. Cuenta no computable (utilizar cuenta base incluyda en el sumatorio)</v>
          </cell>
        </row>
        <row r="1237">
          <cell r="B1237">
            <v>209050106</v>
          </cell>
          <cell r="C1237" t="str">
            <v>ORDENES DE PAGO PENDIENTES Y CHEQUES VIAJE.A COSTE AMORTIZADO</v>
          </cell>
          <cell r="D1237" t="str">
            <v>Cuenta base para Imputación saldo</v>
          </cell>
          <cell r="E1237" t="str">
            <v>Anejo_III_1_0865</v>
          </cell>
          <cell r="F1237" t="str">
            <v>C1_1_0865</v>
          </cell>
        </row>
        <row r="1238">
          <cell r="B1238">
            <v>2090502</v>
          </cell>
          <cell r="C1238" t="str">
            <v>SUSCRIPCION DE VALORES PENDIENTES DE LIQUIDAR</v>
          </cell>
          <cell r="D1238" t="str">
            <v>Cuenta Sumatorio Totales. Cuenta no computable (utilizar cuenta base incluyda en el sumatorio)</v>
          </cell>
        </row>
        <row r="1239">
          <cell r="B1239">
            <v>209050206</v>
          </cell>
          <cell r="C1239" t="str">
            <v>SUSCRIPCION DE VALORES PENDIENTES DE LIQUIDAR .A COSTE AMORTIZADO</v>
          </cell>
          <cell r="D1239" t="str">
            <v>Cuenta base para Imputación saldo</v>
          </cell>
          <cell r="E1239" t="str">
            <v>Anejo_III_1_0865</v>
          </cell>
          <cell r="F1239" t="str">
            <v>C1_1_0865</v>
          </cell>
        </row>
        <row r="1240">
          <cell r="B1240">
            <v>2090503</v>
          </cell>
          <cell r="C1240" t="str">
            <v>OPERACIONES EN BOLSA O MERCADOS ORGANIZADOS PENDIENTES DE LIQUIDAR</v>
          </cell>
          <cell r="D1240" t="str">
            <v>Cuenta Sumatorio Totales. Cuenta no computable (utilizar cuenta base incluyda en el sumatorio)</v>
          </cell>
        </row>
        <row r="1241">
          <cell r="B1241">
            <v>209050306</v>
          </cell>
          <cell r="C1241" t="str">
            <v>OPER EN BOLSA O MERCADOS ORGANIZADOS PENDIENTES DE LIQUIDAR.A COSTE AMORTIZADO</v>
          </cell>
          <cell r="D1241" t="str">
            <v>Cuenta base para Imputación saldo</v>
          </cell>
          <cell r="E1241" t="str">
            <v>Anejo_III_1_0865</v>
          </cell>
          <cell r="F1241" t="str">
            <v>C1_1_0865</v>
          </cell>
        </row>
        <row r="1242">
          <cell r="B1242">
            <v>2090504</v>
          </cell>
          <cell r="C1242" t="str">
            <v>INTERESES Y DIVIDENDOS RETENIDOS</v>
          </cell>
          <cell r="D1242" t="str">
            <v>Cuenta Sumatorio Totales. Cuenta no computable (utilizar cuenta base incluyda en el sumatorio)</v>
          </cell>
        </row>
        <row r="1243">
          <cell r="B1243">
            <v>209050406</v>
          </cell>
          <cell r="C1243" t="str">
            <v>INTERESES Y DIVIDENDOS RETENIDOS.A COSTE AMORTIZADO</v>
          </cell>
          <cell r="D1243" t="str">
            <v>Cuenta base para Imputación saldo</v>
          </cell>
          <cell r="E1243" t="str">
            <v>Anejo_III_1_0865</v>
          </cell>
          <cell r="F1243" t="str">
            <v>C1_1_0865</v>
          </cell>
        </row>
        <row r="1244">
          <cell r="B1244">
            <v>20906</v>
          </cell>
          <cell r="C1244" t="str">
            <v>GARANTIAS FINANCIERAS</v>
          </cell>
          <cell r="D1244" t="str">
            <v>Cuenta Sumatorio Totales. Cuenta no computable (utilizar cuenta base incluyda en el sumatorio)</v>
          </cell>
        </row>
        <row r="1245">
          <cell r="B1245">
            <v>2090606</v>
          </cell>
          <cell r="C1245" t="str">
            <v>GARANTIAS FINANCIERAS.A COSTE AMORTIZADO</v>
          </cell>
          <cell r="D1245" t="str">
            <v>Cuenta base para Imputación saldo</v>
          </cell>
          <cell r="E1245" t="str">
            <v>Anejo_III_1_0865</v>
          </cell>
          <cell r="F1245" t="str">
            <v>C1_1_0865</v>
          </cell>
        </row>
        <row r="1246">
          <cell r="B1246">
            <v>20907</v>
          </cell>
          <cell r="C1246" t="str">
            <v>OTROS PASIVOS FINANCIEROS.OTROS CONCEPTOS</v>
          </cell>
          <cell r="D1246" t="str">
            <v>Cuenta Sumatorio Totales. Cuenta no computable (utilizar cuenta base incluyda en el sumatorio)</v>
          </cell>
        </row>
        <row r="1247">
          <cell r="B1247">
            <v>2090706</v>
          </cell>
          <cell r="C1247" t="str">
            <v>OTROS PASIVOS FINANCIEROS.OTROS CONCEPTOS .A COSTE AMORTIZADO</v>
          </cell>
          <cell r="D1247" t="str">
            <v>Cuenta base para Imputación saldo</v>
          </cell>
          <cell r="E1247" t="str">
            <v>Anejo_III_1_0865</v>
          </cell>
          <cell r="F1247" t="str">
            <v>C1_1_0865</v>
          </cell>
        </row>
        <row r="1248">
          <cell r="B1248">
            <v>210</v>
          </cell>
          <cell r="C1248" t="str">
            <v>AJUSTES A PASIVOS FINANCIEROS POR MACRO-COBERTURAS</v>
          </cell>
          <cell r="D1248" t="str">
            <v>Cuenta Sumatorio Totales. Cuenta no computable (utilizar cuenta base incluyda en el sumatorio)</v>
          </cell>
        </row>
        <row r="1249">
          <cell r="B1249">
            <v>21001</v>
          </cell>
          <cell r="C1249" t="str">
            <v>PASIVOS FINANCIEROS DE CARACTER PERMANENTE</v>
          </cell>
          <cell r="D1249" t="str">
            <v>Cuenta Sumatorio Totales. Cuenta no computable (utilizar cuenta base incluyda en el sumatorio)</v>
          </cell>
        </row>
        <row r="1250">
          <cell r="B1250">
            <v>2100101</v>
          </cell>
          <cell r="C1250" t="str">
            <v>PASIVOS FINANCIEROS DE CARACTER PERMANENTE</v>
          </cell>
          <cell r="D1250" t="str">
            <v>Cuenta base para Imputación saldo</v>
          </cell>
          <cell r="E1250" t="str">
            <v>Anejo_III_1_0890</v>
          </cell>
          <cell r="F1250" t="str">
            <v>C1_1_0891</v>
          </cell>
        </row>
        <row r="1251">
          <cell r="B1251">
            <v>21002</v>
          </cell>
          <cell r="C1251" t="str">
            <v>RESTO DE PASIVOS FINANCIEROS POR MACRO-COBERTURAS</v>
          </cell>
          <cell r="D1251" t="str">
            <v>Cuenta Sumatorio Totales. Cuenta no computable (utilizar cuenta base incluyda en el sumatorio)</v>
          </cell>
        </row>
        <row r="1252">
          <cell r="B1252">
            <v>2100201</v>
          </cell>
          <cell r="C1252" t="str">
            <v>RESTO DE PASIVOS FINANCIEROS POR MACRO-COBERTURAS</v>
          </cell>
          <cell r="D1252" t="str">
            <v>Cuenta base para Imputación saldo</v>
          </cell>
          <cell r="E1252" t="str">
            <v>Anejo_III_1_0890</v>
          </cell>
          <cell r="F1252" t="str">
            <v>C1_1_0892</v>
          </cell>
        </row>
        <row r="1253">
          <cell r="B1253">
            <v>211</v>
          </cell>
          <cell r="C1253" t="str">
            <v>DERIVADOS COBERTURA</v>
          </cell>
          <cell r="D1253" t="str">
            <v>Cuenta Sumatorio Totales. Cuenta no computable (utilizar cuenta base incluyda en el sumatorio)</v>
          </cell>
        </row>
        <row r="1254">
          <cell r="B1254">
            <v>21101</v>
          </cell>
          <cell r="C1254" t="str">
            <v>MICRO-COBERTURAS</v>
          </cell>
          <cell r="D1254" t="str">
            <v>Cuenta Sumatorio Totales. Cuenta no computable (utilizar cuenta base incluyda en el sumatorio)</v>
          </cell>
        </row>
        <row r="1255">
          <cell r="B1255">
            <v>2110101</v>
          </cell>
          <cell r="C1255" t="str">
            <v>MICRO-COBERTURAS.COBERTURAS DEL VALOR RAZONABLE</v>
          </cell>
          <cell r="D1255" t="str">
            <v>Cuenta Sumatorio Totales. Cuenta no computable (utilizar cuenta base incluyda en el sumatorio)</v>
          </cell>
        </row>
        <row r="1256">
          <cell r="B1256">
            <v>211010101</v>
          </cell>
          <cell r="C1256" t="str">
            <v>MICRO-COBERTURAS.COBERTURAS DEL VALOR RAZONABLE</v>
          </cell>
          <cell r="D1256" t="str">
            <v>Cuenta base para Imputación saldo</v>
          </cell>
          <cell r="E1256" t="str">
            <v>Anejo_III_1_0895</v>
          </cell>
          <cell r="F1256" t="str">
            <v>C1_1_0897</v>
          </cell>
        </row>
        <row r="1257">
          <cell r="B1257">
            <v>2110102</v>
          </cell>
          <cell r="C1257" t="str">
            <v>MICRO-COBERTURAS.COBERTURAS DE LOS FLUJOS DE EFECTIVO</v>
          </cell>
          <cell r="D1257" t="str">
            <v>Cuenta Sumatorio Totales. Cuenta no computable (utilizar cuenta base incluyda en el sumatorio)</v>
          </cell>
        </row>
        <row r="1258">
          <cell r="B1258">
            <v>211010201</v>
          </cell>
          <cell r="C1258" t="str">
            <v>MICRO-COBERTURAS.COBERTURAS DE LOS FLUJOS DE EFECTIVO</v>
          </cell>
          <cell r="D1258" t="str">
            <v>Cuenta base para Imputación saldo</v>
          </cell>
          <cell r="E1258" t="str">
            <v>Anejo_III_1_0895</v>
          </cell>
          <cell r="F1258" t="str">
            <v>C1_1_0898</v>
          </cell>
        </row>
        <row r="1259">
          <cell r="B1259">
            <v>2110103</v>
          </cell>
          <cell r="C1259" t="str">
            <v>MICRO-COBERTURAS.COBERTURAS INVERSIONES NETAS EN NEGOCIOS EN EXTRANJERO</v>
          </cell>
          <cell r="D1259" t="str">
            <v>Cuenta Sumatorio Totales. Cuenta no computable (utilizar cuenta base incluyda en el sumatorio)</v>
          </cell>
        </row>
        <row r="1260">
          <cell r="B1260">
            <v>211010301</v>
          </cell>
          <cell r="C1260" t="str">
            <v>MICRO-COBERTURAS.COBERTURAS INVERSIONES NETAS EN NEGOCIOS EN EXTRANJERO</v>
          </cell>
          <cell r="D1260" t="str">
            <v>Cuenta base para Imputación saldo</v>
          </cell>
          <cell r="E1260" t="str">
            <v>Anejo_III_1_0895</v>
          </cell>
          <cell r="F1260" t="str">
            <v>C1_1_0899</v>
          </cell>
        </row>
        <row r="1261">
          <cell r="B1261">
            <v>21102</v>
          </cell>
          <cell r="C1261" t="str">
            <v>MACRO-COBERTURAS</v>
          </cell>
          <cell r="D1261" t="str">
            <v>Cuenta Sumatorio Totales. Cuenta no computable (utilizar cuenta base incluyda en el sumatorio)</v>
          </cell>
        </row>
        <row r="1262">
          <cell r="B1262">
            <v>2110201</v>
          </cell>
          <cell r="C1262" t="str">
            <v>MACRO-COBERTURAS.COBERTURAS DEL VALOR RAZONABLE</v>
          </cell>
          <cell r="D1262" t="str">
            <v>Cuenta Sumatorio Totales. Cuenta no computable (utilizar cuenta base incluyda en el sumatorio)</v>
          </cell>
        </row>
        <row r="1263">
          <cell r="B1263">
            <v>211020101</v>
          </cell>
          <cell r="C1263" t="str">
            <v>MACRO-COBERTURAS.COBERTURAS DEL VALOR RAZONABLE</v>
          </cell>
          <cell r="D1263" t="str">
            <v>Cuenta base para Imputación saldo</v>
          </cell>
          <cell r="E1263" t="str">
            <v>Anejo_III_1_0895</v>
          </cell>
          <cell r="F1263" t="str">
            <v>C1_1_0901</v>
          </cell>
        </row>
        <row r="1264">
          <cell r="B1264">
            <v>2110202</v>
          </cell>
          <cell r="C1264" t="str">
            <v>MACRO-COBERTURAS.COBERTURAS DE LOS FLUJOS DE EFECTIVO</v>
          </cell>
          <cell r="D1264" t="str">
            <v>Cuenta Sumatorio Totales. Cuenta no computable (utilizar cuenta base incluyda en el sumatorio)</v>
          </cell>
        </row>
        <row r="1265">
          <cell r="B1265">
            <v>211020201</v>
          </cell>
          <cell r="C1265" t="str">
            <v>MACRO-COBERTURAS.COBERTURAS DE LOS FLUJOS DE EFECTIVO</v>
          </cell>
          <cell r="D1265" t="str">
            <v>Cuenta base para Imputación saldo</v>
          </cell>
          <cell r="E1265" t="str">
            <v>Anejo_III_1_0895</v>
          </cell>
          <cell r="F1265" t="str">
            <v>C1_1_0902</v>
          </cell>
        </row>
        <row r="1266">
          <cell r="B1266">
            <v>213</v>
          </cell>
          <cell r="C1266" t="str">
            <v>PASIVOS POR CONTRATOS DE SEGUROS</v>
          </cell>
          <cell r="D1266" t="str">
            <v>Cuenta Sumatorio Totales. Cuenta no computable (utilizar cuenta base incluyda en el sumatorio)</v>
          </cell>
        </row>
        <row r="1267">
          <cell r="B1267">
            <v>21301</v>
          </cell>
          <cell r="C1267" t="str">
            <v>PASIVOS POR CONTRATOS DE SEGUROS</v>
          </cell>
          <cell r="D1267" t="str">
            <v>Cuenta base para Imputación saldo</v>
          </cell>
          <cell r="E1267" t="str">
            <v>Anejo_III_1_0910</v>
          </cell>
          <cell r="F1267" t="str">
            <v>C1_1_0955</v>
          </cell>
        </row>
        <row r="1268">
          <cell r="B1268">
            <v>214</v>
          </cell>
          <cell r="C1268" t="str">
            <v>PROVISIONES</v>
          </cell>
          <cell r="D1268" t="str">
            <v>Cuenta Sumatorio Totales. Cuenta no computable (utilizar cuenta base incluyda en el sumatorio)</v>
          </cell>
        </row>
        <row r="1269">
          <cell r="B1269">
            <v>21401</v>
          </cell>
          <cell r="C1269" t="str">
            <v>FONDOS PARA PENSIONES Y OBLIGACIONES SIMILARES</v>
          </cell>
          <cell r="D1269" t="str">
            <v>Cuenta Sumatorio Totales. Cuenta no computable (utilizar cuenta base incluyda en el sumatorio)</v>
          </cell>
        </row>
        <row r="1270">
          <cell r="B1270">
            <v>2140101</v>
          </cell>
          <cell r="C1270" t="str">
            <v>FONDOS PARA PENSIONES Y OBLIGACIONES SIMILARES.REAL DECRETO 1588/1999</v>
          </cell>
          <cell r="D1270" t="str">
            <v>Cuenta Sumatorio Totales. Cuenta no computable (utilizar cuenta base incluyda en el sumatorio)</v>
          </cell>
        </row>
        <row r="1271">
          <cell r="B1271">
            <v>214010101</v>
          </cell>
          <cell r="C1271" t="str">
            <v>FONDOS PARA PENSIONES Y OBLIGACIONES SIMILARES.RD 1588/1999.EXTERIORIZADOS</v>
          </cell>
          <cell r="D1271" t="str">
            <v>Cuenta Sumatorio Totales. Cuenta no computable (utilizar cuenta base incluyda en el sumatorio)</v>
          </cell>
        </row>
        <row r="1272">
          <cell r="B1272">
            <v>21401010101</v>
          </cell>
          <cell r="C1272" t="str">
            <v>FONDOS PARA PENSIONES Y OBLIGACIONES SIMILARES.RD 1588/1999.EXTERIORIZADOS</v>
          </cell>
          <cell r="D1272" t="str">
            <v>Cuenta base para Imputación saldo</v>
          </cell>
          <cell r="E1272" t="str">
            <v>Anejo_III_1_0916</v>
          </cell>
          <cell r="F1272" t="str">
            <v>C1_1_0916</v>
          </cell>
        </row>
        <row r="1273">
          <cell r="B1273">
            <v>214010102</v>
          </cell>
          <cell r="C1273" t="str">
            <v>FONDOS PARA PENSIONES Y OBLIGACIONES SIMILARES.RD 1588/1999 RESTO</v>
          </cell>
          <cell r="D1273" t="str">
            <v>Cuenta Sumatorio Totales. Cuenta no computable (utilizar cuenta base incluyda en el sumatorio)</v>
          </cell>
        </row>
        <row r="1274">
          <cell r="B1274">
            <v>21401010201</v>
          </cell>
          <cell r="C1274" t="str">
            <v>FONDOS PARA PENSIONES Y OBLIGACIONES SIMILARES.RD 1588/1999 RESTO</v>
          </cell>
          <cell r="D1274" t="str">
            <v>Cuenta base para Imputación saldo</v>
          </cell>
          <cell r="E1274" t="str">
            <v>Anejo_III_1_0916</v>
          </cell>
          <cell r="F1274" t="str">
            <v>C1_1_0916</v>
          </cell>
        </row>
        <row r="1275">
          <cell r="B1275">
            <v>2140102</v>
          </cell>
          <cell r="C1275" t="str">
            <v>FONDOS PARA PENSIONES Y OBLIGACIONES SIMILARES OTROS FONDOS</v>
          </cell>
          <cell r="D1275" t="str">
            <v>Cuenta Sumatorio Totales. Cuenta no computable (utilizar cuenta base incluyda en el sumatorio)</v>
          </cell>
        </row>
        <row r="1276">
          <cell r="B1276">
            <v>214010201</v>
          </cell>
          <cell r="C1276" t="str">
            <v>FONDOS PARA PENSIONES Y OBLIGACIONES SIMILARES OTROS FONDOS</v>
          </cell>
          <cell r="D1276" t="str">
            <v>Cuenta base para Imputación saldo</v>
          </cell>
          <cell r="E1276" t="str">
            <v>Anejo_III_1_0916</v>
          </cell>
          <cell r="F1276" t="str">
            <v>C1_1_0916</v>
          </cell>
        </row>
        <row r="1277">
          <cell r="B1277">
            <v>21402</v>
          </cell>
          <cell r="C1277" t="str">
            <v>PROVISIONES PARA IMPUESTOS Y OTRAS CONTINGENCIAS LEGALES</v>
          </cell>
          <cell r="D1277" t="str">
            <v>Cuenta Sumatorio Totales. Cuenta no computable (utilizar cuenta base incluyda en el sumatorio)</v>
          </cell>
        </row>
        <row r="1278">
          <cell r="B1278">
            <v>2140201</v>
          </cell>
          <cell r="C1278" t="str">
            <v>PROVISIONES PARA IMPUESTOS Y OTRAS CONTINGENCIAS LEGALES</v>
          </cell>
          <cell r="D1278" t="str">
            <v>Cuenta base para Imputación saldo</v>
          </cell>
          <cell r="E1278" t="str">
            <v>Anejo_III_1_0922</v>
          </cell>
          <cell r="F1278" t="str">
            <v>C1_1_0922</v>
          </cell>
        </row>
        <row r="1279">
          <cell r="B1279">
            <v>21403</v>
          </cell>
          <cell r="C1279" t="str">
            <v>PROVISIONES PARA RIESGOS Y COMPROMISOS CONTINGENTES</v>
          </cell>
          <cell r="D1279" t="str">
            <v>Cuenta Sumatorio Totales. Cuenta no computable (utilizar cuenta base incluyda en el sumatorio)</v>
          </cell>
        </row>
        <row r="1280">
          <cell r="B1280">
            <v>2140301</v>
          </cell>
          <cell r="C1280" t="str">
            <v>PROVISIONES PARA RIESGOS CONTINGENTES</v>
          </cell>
          <cell r="D1280" t="str">
            <v>Cuenta Sumatorio Totales. Cuenta no computable (utilizar cuenta base incluyda en el sumatorio)</v>
          </cell>
        </row>
        <row r="1281">
          <cell r="B1281">
            <v>214030101</v>
          </cell>
          <cell r="C1281" t="str">
            <v>PROVISIONES PARA RIESTOS CONTINGENTES.COBERTURA ESPECIFICA</v>
          </cell>
          <cell r="D1281" t="str">
            <v>Cuenta base para Imputación saldo</v>
          </cell>
          <cell r="E1281" t="str">
            <v>Anejo_III_1_0923</v>
          </cell>
          <cell r="F1281" t="str">
            <v>C1_1_0924</v>
          </cell>
        </row>
        <row r="1282">
          <cell r="B1282">
            <v>214030102</v>
          </cell>
          <cell r="C1282" t="str">
            <v>PROVISIONES PARA RIESGOS CONTINGENTES.COBERTURA GENERICA</v>
          </cell>
          <cell r="D1282" t="str">
            <v>Cuenta base para Imputación saldo</v>
          </cell>
          <cell r="E1282" t="str">
            <v>Anejo_III_1_0923</v>
          </cell>
          <cell r="F1282" t="str">
            <v>C1_1_0924</v>
          </cell>
        </row>
        <row r="1283">
          <cell r="B1283">
            <v>214030103</v>
          </cell>
          <cell r="C1283" t="str">
            <v>PROVISIONES PARA RIESGOS CONTINGENTES.COBERTURA RIESGO PAIS</v>
          </cell>
          <cell r="D1283" t="str">
            <v>Cuenta base para Imputación saldo</v>
          </cell>
          <cell r="E1283" t="str">
            <v>Anejo_III_1_0923</v>
          </cell>
          <cell r="F1283" t="str">
            <v>C1_1_0924</v>
          </cell>
        </row>
        <row r="1284">
          <cell r="B1284">
            <v>214030104</v>
          </cell>
          <cell r="C1284" t="str">
            <v>PROVISIONES PARA RIESGOS CONTINGENTES.COBERTURA RIESGO SUB.</v>
          </cell>
          <cell r="D1284" t="str">
            <v>Cuenta base para Imputación saldo</v>
          </cell>
          <cell r="E1284" t="str">
            <v>Anejo_III_1_0923</v>
          </cell>
          <cell r="F1284" t="str">
            <v>C1_1_0924</v>
          </cell>
        </row>
        <row r="1285">
          <cell r="B1285">
            <v>2140302</v>
          </cell>
          <cell r="C1285" t="str">
            <v>PROVISIONES PARA COMPROMISOS CONTINGENTES</v>
          </cell>
          <cell r="D1285" t="str">
            <v>Cuenta Sumatorio Totales. Cuenta no computable (utilizar cuenta base incluyda en el sumatorio)</v>
          </cell>
        </row>
        <row r="1286">
          <cell r="B1286">
            <v>214030201</v>
          </cell>
          <cell r="C1286" t="str">
            <v>PROVISIONES PARA COMPROMISOS CONTINGENTES.COBERTURA ESPECIFICA</v>
          </cell>
          <cell r="D1286" t="str">
            <v>Cuenta base para Imputación saldo</v>
          </cell>
          <cell r="E1286" t="str">
            <v>Anejo_III_1_0923</v>
          </cell>
          <cell r="F1286" t="str">
            <v>C1_1_0925</v>
          </cell>
        </row>
        <row r="1287">
          <cell r="B1287">
            <v>214030202</v>
          </cell>
          <cell r="C1287" t="str">
            <v>PROVISIONES PARA COMPROMISOS CONTINGENTES.COBERTURA GENERICA</v>
          </cell>
          <cell r="D1287" t="str">
            <v>Cuenta base para Imputación saldo</v>
          </cell>
          <cell r="E1287" t="str">
            <v>Anejo_III_1_0923</v>
          </cell>
          <cell r="F1287" t="str">
            <v>C1_1_0925</v>
          </cell>
        </row>
        <row r="1288">
          <cell r="B1288">
            <v>214030203</v>
          </cell>
          <cell r="C1288" t="str">
            <v>PROVISINOES PARA COMPROMISOS CONTINGENTES.COBERTURA RIESGO PAIS</v>
          </cell>
          <cell r="D1288" t="str">
            <v>Cuenta base para Imputación saldo</v>
          </cell>
          <cell r="E1288" t="str">
            <v>Anejo_III_1_0923</v>
          </cell>
          <cell r="F1288" t="str">
            <v>C1_1_0925</v>
          </cell>
        </row>
        <row r="1289">
          <cell r="B1289">
            <v>214030204</v>
          </cell>
          <cell r="C1289" t="str">
            <v>PROVISINOES PARA COMPROMISOS CONTINGENTES.COBERTURA RIESGO SUB.</v>
          </cell>
          <cell r="D1289" t="str">
            <v>Cuenta base para Imputación saldo</v>
          </cell>
          <cell r="E1289" t="str">
            <v>Anejo_III_1_0923</v>
          </cell>
          <cell r="F1289" t="str">
            <v>C1_1_0925</v>
          </cell>
        </row>
        <row r="1290">
          <cell r="B1290">
            <v>21404</v>
          </cell>
          <cell r="C1290" t="str">
            <v>OTRAS PROVISIONES</v>
          </cell>
          <cell r="D1290" t="str">
            <v>Cuenta Sumatorio Totales. Cuenta no computable (utilizar cuenta base incluyda en el sumatorio)</v>
          </cell>
        </row>
        <row r="1291">
          <cell r="B1291">
            <v>2140401</v>
          </cell>
          <cell r="C1291" t="str">
            <v>OTRAS PROVISIONES</v>
          </cell>
          <cell r="D1291" t="str">
            <v>Cuenta base para Imputación saldo</v>
          </cell>
          <cell r="E1291" t="str">
            <v>Anejo_III_1_0927</v>
          </cell>
          <cell r="F1291" t="str">
            <v>C1_1_0927</v>
          </cell>
        </row>
        <row r="1292">
          <cell r="B1292">
            <v>215</v>
          </cell>
          <cell r="C1292" t="str">
            <v>PASIVOS FISCALES</v>
          </cell>
          <cell r="D1292" t="str">
            <v>Cuenta Sumatorio Totales. Cuenta no computable (utilizar cuenta base incluyda en el sumatorio)</v>
          </cell>
        </row>
        <row r="1293">
          <cell r="B1293">
            <v>21501</v>
          </cell>
          <cell r="C1293" t="str">
            <v>PASIVOS FISCALES CORRIENTES</v>
          </cell>
          <cell r="D1293" t="str">
            <v>Cuenta Sumatorio Totales. Cuenta no computable (utilizar cuenta base incluyda en el sumatorio)</v>
          </cell>
        </row>
        <row r="1294">
          <cell r="B1294">
            <v>2150101</v>
          </cell>
          <cell r="C1294" t="str">
            <v>PASIVOS FISCALES CORRIENTES</v>
          </cell>
          <cell r="D1294" t="str">
            <v>Cuenta base para Imputación saldo</v>
          </cell>
          <cell r="E1294" t="str">
            <v>Anejo_III_1_0931</v>
          </cell>
          <cell r="F1294" t="str">
            <v>C1_1_0931</v>
          </cell>
        </row>
        <row r="1295">
          <cell r="B1295">
            <v>21502</v>
          </cell>
          <cell r="C1295" t="str">
            <v>PASIVOS FISCALES DIFERIDOS</v>
          </cell>
          <cell r="D1295" t="str">
            <v>Cuenta Sumatorio Totales. Cuenta no computable (utilizar cuenta base incluyda en el sumatorio)</v>
          </cell>
        </row>
        <row r="1296">
          <cell r="B1296">
            <v>2150201</v>
          </cell>
          <cell r="C1296" t="str">
            <v>PASIVOS FISCALES DIFERIDOS</v>
          </cell>
          <cell r="D1296" t="str">
            <v>Cuenta base para Imputación saldo</v>
          </cell>
          <cell r="E1296" t="str">
            <v>Anejo_III_1_0932</v>
          </cell>
          <cell r="F1296" t="str">
            <v>C1_1_0932</v>
          </cell>
        </row>
        <row r="1297">
          <cell r="B1297">
            <v>216</v>
          </cell>
          <cell r="C1297" t="str">
            <v>PERIODIFICACIONES</v>
          </cell>
          <cell r="D1297" t="str">
            <v>Cuenta Sumatorio Totales. Cuenta no computable (utilizar cuenta base incluyda en el sumatorio)</v>
          </cell>
        </row>
        <row r="1298">
          <cell r="B1298">
            <v>21601</v>
          </cell>
          <cell r="C1298" t="str">
            <v>PERIODIFICACIONES POR GARANTÍAS FINANCIERAS</v>
          </cell>
          <cell r="D1298" t="str">
            <v>Cuenta Sumatorio Totales. Cuenta no computable (utilizar cuenta base incluyda en el sumatorio)</v>
          </cell>
        </row>
        <row r="1299">
          <cell r="B1299">
            <v>2160101</v>
          </cell>
          <cell r="C1299" t="str">
            <v>PERIODIFICACIONES POR GARANTÍAS FINANCIERAS</v>
          </cell>
          <cell r="D1299" t="str">
            <v>Cuenta base para Imputación saldo</v>
          </cell>
          <cell r="E1299" t="str">
            <v>Anejo_III_1_0956</v>
          </cell>
          <cell r="F1299" t="str">
            <v>C1_1_0935</v>
          </cell>
        </row>
        <row r="1300">
          <cell r="B1300">
            <v>21602</v>
          </cell>
          <cell r="C1300" t="str">
            <v>PERIODIFICACIONES RESTO</v>
          </cell>
          <cell r="D1300" t="str">
            <v>Cuenta Sumatorio Totales. Cuenta no computable (utilizar cuenta base incluyda en el sumatorio)</v>
          </cell>
        </row>
        <row r="1301">
          <cell r="B1301">
            <v>2160201</v>
          </cell>
          <cell r="C1301" t="str">
            <v>PERIODIFICACIONES RESTO</v>
          </cell>
          <cell r="D1301" t="str">
            <v>Cuenta base para Imputación saldo</v>
          </cell>
          <cell r="E1301" t="str">
            <v>Anejo_III_1_0956</v>
          </cell>
          <cell r="F1301" t="str">
            <v>C1_1_0935</v>
          </cell>
        </row>
        <row r="1302">
          <cell r="B1302">
            <v>217</v>
          </cell>
          <cell r="C1302" t="str">
            <v>OTROS PASIVOS</v>
          </cell>
          <cell r="D1302" t="str">
            <v>Cuenta Sumatorio Totales. Cuenta no computable (utilizar cuenta base incluyda en el sumatorio)</v>
          </cell>
        </row>
        <row r="1303">
          <cell r="B1303">
            <v>21701</v>
          </cell>
          <cell r="C1303" t="str">
            <v>OTROS PASIVOS RESTO</v>
          </cell>
          <cell r="D1303" t="str">
            <v>Cuenta Sumatorio Totales. Cuenta no computable (utilizar cuenta base incluyda en el sumatorio)</v>
          </cell>
        </row>
        <row r="1304">
          <cell r="B1304">
            <v>2170101</v>
          </cell>
          <cell r="C1304" t="str">
            <v>OTROS PASIVOS RESTO OPERACIONES EN CAMINO</v>
          </cell>
          <cell r="D1304" t="str">
            <v>Cuenta Sumatorio Totales. Cuenta no computable (utilizar cuenta base incluyda en el sumatorio)</v>
          </cell>
        </row>
        <row r="1305">
          <cell r="B1305">
            <v>217010101</v>
          </cell>
          <cell r="C1305" t="str">
            <v>OTROS PASIVOS RESTO OPERACIONES EN CAMINO</v>
          </cell>
          <cell r="D1305" t="str">
            <v>Cuenta base para Imputación saldo</v>
          </cell>
          <cell r="E1305" t="str">
            <v>Anejo_III_1_0956</v>
          </cell>
          <cell r="F1305" t="str">
            <v>C1_1_0955</v>
          </cell>
        </row>
        <row r="1306">
          <cell r="B1306">
            <v>2170102</v>
          </cell>
          <cell r="C1306" t="str">
            <v>OTROS PASIVOS RESTO OTROS CONCEPTOS</v>
          </cell>
          <cell r="D1306" t="str">
            <v>Cuenta Sumatorio Totales. Cuenta no computable (utilizar cuenta base incluyda en el sumatorio)</v>
          </cell>
        </row>
        <row r="1307">
          <cell r="B1307">
            <v>217010201</v>
          </cell>
          <cell r="C1307" t="str">
            <v>OTROS PASIVOS RESTO OTROS CONCEPTOS</v>
          </cell>
          <cell r="D1307" t="str">
            <v>Cuenta base para Imputación saldo</v>
          </cell>
          <cell r="E1307" t="str">
            <v>Anejo_III_1_0956</v>
          </cell>
          <cell r="F1307" t="str">
            <v>C1_1_0955</v>
          </cell>
        </row>
        <row r="1308">
          <cell r="B1308">
            <v>218</v>
          </cell>
          <cell r="C1308" t="str">
            <v>CAPITAL REEMBOLSABLE A LA VISTA</v>
          </cell>
          <cell r="D1308" t="str">
            <v>Cuenta Sumatorio Totales. Cuenta no computable (utilizar cuenta base incluyda en el sumatorio)</v>
          </cell>
        </row>
        <row r="1309">
          <cell r="B1309">
            <v>21801</v>
          </cell>
          <cell r="C1309" t="str">
            <v>CAPITAL REEMBOLSABLE A LA VISTA</v>
          </cell>
          <cell r="D1309" t="str">
            <v>Cuenta base para Imputación saldo</v>
          </cell>
          <cell r="E1309" t="str">
            <v>Anejo_III_1_0961</v>
          </cell>
          <cell r="F1309" t="str">
            <v>C1_1_0961</v>
          </cell>
        </row>
        <row r="1310">
          <cell r="B1310">
            <v>3</v>
          </cell>
          <cell r="C1310" t="str">
            <v>P A T R I M O N I O N E T O</v>
          </cell>
          <cell r="D1310" t="str">
            <v>TIPO DE CUENTA</v>
          </cell>
        </row>
        <row r="1311">
          <cell r="B1311">
            <v>301</v>
          </cell>
          <cell r="C1311" t="str">
            <v>INTERESES MINORITARIOS</v>
          </cell>
          <cell r="D1311" t="str">
            <v>Cuenta Sumatorio Totales. Cuenta no computable (utilizar cuenta base incluyda en el sumatorio)</v>
          </cell>
        </row>
        <row r="1312">
          <cell r="B1312">
            <v>30101</v>
          </cell>
          <cell r="C1312" t="str">
            <v>INTERESES MINORITARIOS.AJUSTES POR VALORACION</v>
          </cell>
          <cell r="D1312" t="str">
            <v>Cuenta Sumatorio Totales. Cuenta no computable (utilizar cuenta base incluyda en el sumatorio)</v>
          </cell>
        </row>
        <row r="1313">
          <cell r="B1313">
            <v>3010101</v>
          </cell>
          <cell r="C1313" t="str">
            <v>INTERESES MINORITARIOS.AJUSTES POR VALORACION</v>
          </cell>
          <cell r="D1313" t="str">
            <v>Cuenta base para Imputación saldo</v>
          </cell>
          <cell r="E1313" t="str">
            <v>Anejo_III_1_1002</v>
          </cell>
          <cell r="F1313" t="str">
            <v>C1_1_1002</v>
          </cell>
        </row>
        <row r="1314">
          <cell r="B1314">
            <v>30102</v>
          </cell>
          <cell r="C1314" t="str">
            <v>INTERESES MINORITARIOS.RESTO</v>
          </cell>
          <cell r="D1314" t="str">
            <v>Cuenta Sumatorio Totales. Cuenta no computable (utilizar cuenta base incluyda en el sumatorio)</v>
          </cell>
        </row>
        <row r="1315">
          <cell r="B1315">
            <v>3010201</v>
          </cell>
          <cell r="C1315" t="str">
            <v>INTERESES MINORITARIOS.RESTO</v>
          </cell>
          <cell r="D1315" t="str">
            <v>Cuenta base para Imputación saldo</v>
          </cell>
          <cell r="E1315" t="str">
            <v>Anejo_III_1_1003</v>
          </cell>
          <cell r="F1315" t="str">
            <v>C1_1_1003</v>
          </cell>
        </row>
        <row r="1316">
          <cell r="B1316">
            <v>302</v>
          </cell>
          <cell r="C1316" t="str">
            <v>PATRIMONIO NETO. AJUSTES POR VALORACION</v>
          </cell>
          <cell r="D1316" t="str">
            <v>Cuenta Sumatorio Totales. Cuenta no computable (utilizar cuenta base incluyda en el sumatorio)</v>
          </cell>
        </row>
        <row r="1317">
          <cell r="B1317">
            <v>30201</v>
          </cell>
          <cell r="C1317" t="str">
            <v>AJUSTES POR VALORACION.ACTIVOS FINANCIEROS DISPONIBLES PARA LA VENTA</v>
          </cell>
          <cell r="D1317" t="str">
            <v>Cuenta Sumatorio Totales. Cuenta no computable (utilizar cuenta base incluyda en el sumatorio)</v>
          </cell>
        </row>
        <row r="1318">
          <cell r="B1318">
            <v>3020101</v>
          </cell>
          <cell r="C1318" t="str">
            <v>AJUSTES POR VALORACION.ACTIVOS FINANCIEROS DISPONIBLES VENTA.VAL.REPRES.DE DEUDA</v>
          </cell>
          <cell r="D1318" t="str">
            <v>Cuenta Sumatorio Totales. Cuenta no computable (utilizar cuenta base incluyda en el sumatorio)</v>
          </cell>
        </row>
        <row r="1319">
          <cell r="B1319">
            <v>302010101</v>
          </cell>
          <cell r="C1319" t="str">
            <v>AJUSTES POR VALORACION.ACTIVOS FINANCIEROS DISPONIBLES VENTA.VAL.REPRES.DE DEUDA</v>
          </cell>
          <cell r="D1319" t="str">
            <v>Cuenta base para Imputación saldo</v>
          </cell>
          <cell r="E1319" t="str">
            <v>Anejo_III_1_1006</v>
          </cell>
          <cell r="F1319" t="str">
            <v>C1_1_1007</v>
          </cell>
        </row>
        <row r="1320">
          <cell r="B1320">
            <v>3020102</v>
          </cell>
          <cell r="C1320" t="str">
            <v>AJUSTES POR VALORACION.ACTIVOS FINANCIEROS DISPONIBLES VENTA.INSTRUMENT.CAPITAL</v>
          </cell>
          <cell r="D1320" t="str">
            <v>Cuenta Sumatorio Totales. Cuenta no computable (utilizar cuenta base incluyda en el sumatorio)</v>
          </cell>
        </row>
        <row r="1321">
          <cell r="B1321">
            <v>302010201</v>
          </cell>
          <cell r="C1321" t="str">
            <v>AJUSTES POR VALORACION.ACTIVOS FINANCIEROS DISPONIBLES VENTA.INSTRUMENT.CAPITAL</v>
          </cell>
          <cell r="D1321" t="str">
            <v>Cuenta base para Imputación saldo</v>
          </cell>
          <cell r="E1321" t="str">
            <v>Anejo_III_1_1006</v>
          </cell>
          <cell r="F1321" t="str">
            <v>C1_1_1008</v>
          </cell>
        </row>
        <row r="1322">
          <cell r="B1322">
            <v>30203</v>
          </cell>
          <cell r="C1322" t="str">
            <v>AJUSTES POR VALORACION COBERTURAS DE LOS FLUJOS DE EFECTIVO</v>
          </cell>
          <cell r="D1322" t="str">
            <v>Cuenta Sumatorio Totales. Cuenta no computable (utilizar cuenta base incluyda en el sumatorio)</v>
          </cell>
        </row>
        <row r="1323">
          <cell r="B1323">
            <v>3020301</v>
          </cell>
          <cell r="C1323" t="str">
            <v>AJUSTES POR VALORACION COBERTURAS DE LOS FLUJOS DE EFECTIVO</v>
          </cell>
          <cell r="D1323" t="str">
            <v>Cuenta base para Imputación saldo</v>
          </cell>
          <cell r="E1323" t="str">
            <v>Anejo_III_1_1011</v>
          </cell>
          <cell r="F1323" t="str">
            <v>C1_1_1011</v>
          </cell>
        </row>
        <row r="1324">
          <cell r="B1324">
            <v>30204</v>
          </cell>
          <cell r="C1324" t="str">
            <v>AJUSTES POR VALORACION COBERTURAS INVERSIONES NETAS EN NEGOCIOS EN EL EXTRANJERO</v>
          </cell>
          <cell r="D1324" t="str">
            <v>Cuenta Sumatorio Totales. Cuenta no computable (utilizar cuenta base incluyda en el sumatorio)</v>
          </cell>
        </row>
        <row r="1325">
          <cell r="B1325">
            <v>3020401</v>
          </cell>
          <cell r="C1325" t="str">
            <v>AJUSTES POR VALORACION COBERTURAS INVERSIONES NETAS EN NEGOCIOS EN EL EXTRANJERO</v>
          </cell>
          <cell r="D1325" t="str">
            <v>Cuenta base para Imputación saldo</v>
          </cell>
          <cell r="E1325" t="str">
            <v>Anejo_III_1_1012</v>
          </cell>
          <cell r="F1325" t="str">
            <v>C1_1_1012</v>
          </cell>
        </row>
        <row r="1326">
          <cell r="B1326">
            <v>30205</v>
          </cell>
          <cell r="C1326" t="str">
            <v>AJUSTES POR VALORACION DIFERENCIAS DE CAMBIO</v>
          </cell>
          <cell r="D1326" t="str">
            <v>Cuenta Sumatorio Totales. Cuenta no computable (utilizar cuenta base incluyda en el sumatorio)</v>
          </cell>
        </row>
        <row r="1327">
          <cell r="B1327">
            <v>3020501</v>
          </cell>
          <cell r="C1327" t="str">
            <v>AJUSTES POR VALORACION DIFERENCIAS DE CAMBIO</v>
          </cell>
          <cell r="D1327" t="str">
            <v>Cuenta base para Imputación saldo</v>
          </cell>
          <cell r="E1327" t="str">
            <v>Anejo_III_1_1013</v>
          </cell>
          <cell r="F1327" t="str">
            <v>C1_1_1013</v>
          </cell>
        </row>
        <row r="1328">
          <cell r="B1328">
            <v>30206</v>
          </cell>
          <cell r="C1328" t="str">
            <v>AJUSTES POR VALORACION ACTIVOS NO CORRIENTES EN VENTA</v>
          </cell>
          <cell r="D1328" t="str">
            <v>Cuenta Sumatorio Totales. Cuenta no computable (utilizar cuenta base incluyda en el sumatorio)</v>
          </cell>
        </row>
        <row r="1329">
          <cell r="B1329">
            <v>3020601</v>
          </cell>
          <cell r="C1329" t="str">
            <v>AJUSTES POR VALORACION ACTIVOS NO CORRIENTES EN VENTA</v>
          </cell>
          <cell r="D1329" t="str">
            <v>Cuenta base para Imputación saldo</v>
          </cell>
          <cell r="E1329" t="str">
            <v>Anejo_III_1_1014</v>
          </cell>
          <cell r="F1329" t="str">
            <v>C1_1_1014</v>
          </cell>
        </row>
        <row r="1330">
          <cell r="B1330">
            <v>30207</v>
          </cell>
          <cell r="C1330" t="str">
            <v>AJUSTES POR VALORACION RESTO</v>
          </cell>
          <cell r="D1330" t="str">
            <v>Cuenta Sumatorio Totales. Cuenta no computable (utilizar cuenta base incluyda en el sumatorio)</v>
          </cell>
        </row>
        <row r="1331">
          <cell r="B1331">
            <v>3020701</v>
          </cell>
          <cell r="C1331" t="str">
            <v>AJUSTES POR VALORACION RESTO</v>
          </cell>
          <cell r="D1331" t="str">
            <v>Cuenta base para Imputación saldo</v>
          </cell>
          <cell r="E1331" t="str">
            <v>Anejo_III_1_1016</v>
          </cell>
          <cell r="F1331" t="str">
            <v>C1_1_1016</v>
          </cell>
        </row>
        <row r="1332">
          <cell r="B1332">
            <v>30208</v>
          </cell>
          <cell r="C1332" t="str">
            <v>AJUSTES POR VALORACION. ENTIDADES VALORADAS POR EL MÉTODO DE LA PARTICIPACION</v>
          </cell>
          <cell r="D1332" t="str">
            <v>Cuenta Sumatorio Totales. Cuenta no computable (utilizar cuenta base incluyda en el sumatorio)</v>
          </cell>
        </row>
        <row r="1333">
          <cell r="B1333">
            <v>3020801</v>
          </cell>
          <cell r="C1333" t="str">
            <v>Activos financieros disponibles para la venta</v>
          </cell>
          <cell r="D1333" t="str">
            <v>Cuenta Sumatorio Totales. Cuenta no computable (utilizar cuenta base incluyda en el sumatorio)</v>
          </cell>
        </row>
        <row r="1334">
          <cell r="B1334">
            <v>302080101</v>
          </cell>
          <cell r="C1334" t="str">
            <v>Valores representativos de deuda</v>
          </cell>
          <cell r="D1334" t="str">
            <v>Cuenta base para Imputación saldo</v>
          </cell>
          <cell r="E1334" t="str">
            <v>Anejo_III_1_1015</v>
          </cell>
          <cell r="F1334" t="str">
            <v>C1_1_1015</v>
          </cell>
        </row>
        <row r="1335">
          <cell r="B1335">
            <v>302080102</v>
          </cell>
          <cell r="C1335" t="str">
            <v>Instrumentos de capital</v>
          </cell>
          <cell r="D1335" t="str">
            <v>Cuenta base para Imputación saldo</v>
          </cell>
          <cell r="E1335" t="str">
            <v>Anejo_III_1_1015</v>
          </cell>
          <cell r="F1335" t="str">
            <v>C1_1_1015</v>
          </cell>
        </row>
        <row r="1336">
          <cell r="B1336">
            <v>3020802</v>
          </cell>
          <cell r="C1336" t="str">
            <v>Coberturas de los flujos de efectivo</v>
          </cell>
          <cell r="D1336" t="str">
            <v>Cuenta base para Imputación saldo</v>
          </cell>
          <cell r="E1336" t="str">
            <v>Anejo_III_1_1015</v>
          </cell>
          <cell r="F1336" t="str">
            <v>C1_1_1015</v>
          </cell>
        </row>
        <row r="1337">
          <cell r="B1337">
            <v>3020803</v>
          </cell>
          <cell r="C1337" t="str">
            <v>Coberturas de inversiones netas en negocios en el extranjero</v>
          </cell>
          <cell r="D1337" t="str">
            <v>Cuenta base para Imputación saldo</v>
          </cell>
          <cell r="E1337" t="str">
            <v>Anejo_III_1_1015</v>
          </cell>
          <cell r="F1337" t="str">
            <v>C1_1_1015</v>
          </cell>
        </row>
        <row r="1338">
          <cell r="B1338">
            <v>3020804</v>
          </cell>
          <cell r="C1338" t="str">
            <v>Diferencias de cambio</v>
          </cell>
          <cell r="D1338" t="str">
            <v>Cuenta base para Imputación saldo</v>
          </cell>
          <cell r="E1338" t="str">
            <v>Anejo_III_1_1015</v>
          </cell>
          <cell r="F1338" t="str">
            <v>C1_1_1015</v>
          </cell>
        </row>
        <row r="1339">
          <cell r="B1339">
            <v>3020805</v>
          </cell>
          <cell r="C1339" t="str">
            <v>Activos no corrientes en venta</v>
          </cell>
          <cell r="D1339" t="str">
            <v>Cuenta base para Imputación saldo</v>
          </cell>
          <cell r="E1339" t="str">
            <v>Anejo_III_1_1015</v>
          </cell>
          <cell r="F1339" t="str">
            <v>C1_1_1015</v>
          </cell>
        </row>
        <row r="1340">
          <cell r="B1340">
            <v>3020806</v>
          </cell>
          <cell r="C1340" t="str">
            <v>Resto de ajustes por valoración</v>
          </cell>
          <cell r="D1340" t="str">
            <v>Cuenta base para Imputación saldo</v>
          </cell>
          <cell r="E1340" t="str">
            <v>Anejo_III_1_1015</v>
          </cell>
          <cell r="F1340" t="str">
            <v>C1_1_1015</v>
          </cell>
        </row>
        <row r="1341">
          <cell r="B1341">
            <v>303</v>
          </cell>
          <cell r="C1341" t="str">
            <v>FONDOS PROPIOS</v>
          </cell>
          <cell r="D1341" t="str">
            <v>Cuenta Sumatorio Totales. Cuenta no computable (utilizar cuenta base incluyda en el sumatorio)</v>
          </cell>
        </row>
        <row r="1342">
          <cell r="B1342">
            <v>30301</v>
          </cell>
          <cell r="C1342" t="str">
            <v>FONDOS PROPIOS.CAPITAL O FONDO DE DOTACION</v>
          </cell>
          <cell r="D1342" t="str">
            <v>Cuenta Sumatorio Totales. Cuenta no computable (utilizar cuenta base incluyda en el sumatorio)</v>
          </cell>
        </row>
        <row r="1343">
          <cell r="B1343">
            <v>3030101</v>
          </cell>
          <cell r="C1343" t="str">
            <v>CAPITAL EMITIDO</v>
          </cell>
          <cell r="D1343" t="str">
            <v>Cuenta Sumatorio Totales. Cuenta no computable (utilizar cuenta base incluyda en el sumatorio)</v>
          </cell>
        </row>
        <row r="1344">
          <cell r="B1344">
            <v>303010101</v>
          </cell>
          <cell r="C1344" t="str">
            <v>ACCIONES ORDINARIAS</v>
          </cell>
          <cell r="D1344" t="str">
            <v>Cuenta Sumatorio Totales. Cuenta no computable (utilizar cuenta base incluyda en el sumatorio)</v>
          </cell>
        </row>
        <row r="1345">
          <cell r="B1345">
            <v>30301010101</v>
          </cell>
          <cell r="C1345" t="str">
            <v>ACCIONES ORDINARIAS</v>
          </cell>
          <cell r="D1345" t="str">
            <v>Cuenta base para Imputación saldo</v>
          </cell>
          <cell r="E1345" t="str">
            <v>Anejo_III_1_1022</v>
          </cell>
          <cell r="F1345" t="str">
            <v>C1_1_1022</v>
          </cell>
        </row>
        <row r="1346">
          <cell r="B1346">
            <v>303010102</v>
          </cell>
          <cell r="C1346" t="str">
            <v>ACCIONES PREFERENTES</v>
          </cell>
          <cell r="D1346" t="str">
            <v>Cuenta Sumatorio Totales. Cuenta no computable (utilizar cuenta base incluyda en el sumatorio)</v>
          </cell>
        </row>
        <row r="1347">
          <cell r="B1347">
            <v>30301010201</v>
          </cell>
          <cell r="C1347" t="str">
            <v>ACCIONES PREFERENTES</v>
          </cell>
          <cell r="D1347" t="str">
            <v>Cuenta base para Imputación saldo</v>
          </cell>
          <cell r="E1347" t="str">
            <v>Anejo_III_1_1022</v>
          </cell>
          <cell r="F1347" t="str">
            <v>C1_1_1022</v>
          </cell>
        </row>
        <row r="1348">
          <cell r="B1348">
            <v>303010103</v>
          </cell>
          <cell r="C1348" t="str">
            <v>OTROS FONDOS SOCIALES</v>
          </cell>
          <cell r="D1348" t="str">
            <v>Cuenta Sumatorio Totales. Cuenta no computable (utilizar cuenta base incluyda en el sumatorio)</v>
          </cell>
        </row>
        <row r="1349">
          <cell r="B1349">
            <v>30301010301</v>
          </cell>
          <cell r="C1349" t="str">
            <v>OTROS FONDOS SOCIALES</v>
          </cell>
          <cell r="D1349" t="str">
            <v>Cuenta base para Imputación saldo</v>
          </cell>
          <cell r="E1349" t="str">
            <v>Anejo_III_1_1022</v>
          </cell>
          <cell r="F1349" t="str">
            <v>C1_1_1022</v>
          </cell>
        </row>
        <row r="1350">
          <cell r="B1350">
            <v>3030102</v>
          </cell>
          <cell r="C1350" t="str">
            <v>CAPITAL PENDIENTE DE DESEMBOLSO NO EXIGIDO (-)</v>
          </cell>
          <cell r="D1350" t="str">
            <v>Cuenta Sumatorio Totales. Cuenta no computable (utilizar cuenta base incluyda en el sumatorio)</v>
          </cell>
        </row>
        <row r="1351">
          <cell r="B1351">
            <v>303010201</v>
          </cell>
          <cell r="C1351" t="str">
            <v>CAPITAL PENDIENTE DE DESEMBOLSO NO EXIGIDO (-)</v>
          </cell>
          <cell r="D1351" t="str">
            <v>Cuenta base para Imputación saldo</v>
          </cell>
          <cell r="E1351" t="str">
            <v>Anejo_III_1_1027</v>
          </cell>
          <cell r="F1351" t="str">
            <v>C1_1_1027</v>
          </cell>
        </row>
        <row r="1352">
          <cell r="B1352">
            <v>30302</v>
          </cell>
          <cell r="C1352" t="str">
            <v>PRIMA DE EMISION DE ACCIONES</v>
          </cell>
          <cell r="D1352" t="str">
            <v>Cuenta Sumatorio Totales. Cuenta no computable (utilizar cuenta base incluyda en el sumatorio)</v>
          </cell>
        </row>
        <row r="1353">
          <cell r="B1353">
            <v>3030201</v>
          </cell>
          <cell r="C1353" t="str">
            <v>PRIMA DE EMISION DE ACCIONES</v>
          </cell>
          <cell r="D1353" t="str">
            <v>Cuenta base para Imputación saldo</v>
          </cell>
          <cell r="E1353" t="str">
            <v>Anejo_III_1_1030</v>
          </cell>
          <cell r="F1353" t="str">
            <v>C1_1_1030</v>
          </cell>
        </row>
        <row r="1354">
          <cell r="B1354">
            <v>30303</v>
          </cell>
          <cell r="C1354" t="str">
            <v>FONDOS PROPIOS.RESERVAS</v>
          </cell>
          <cell r="D1354" t="str">
            <v>Cuenta Sumatorio Totales. Cuenta no computable (utilizar cuenta base incluyda en el sumatorio)</v>
          </cell>
        </row>
        <row r="1355">
          <cell r="B1355">
            <v>3030301</v>
          </cell>
          <cell r="C1355" t="str">
            <v>RESERVAS (PERDIDAS) ACUMULADAS(+/-)</v>
          </cell>
          <cell r="D1355" t="str">
            <v>Cuenta Sumatorio Totales. Cuenta no computable (utilizar cuenta base incluyda en el sumatorio)</v>
          </cell>
        </row>
        <row r="1356">
          <cell r="B1356">
            <v>303030101</v>
          </cell>
          <cell r="C1356" t="str">
            <v>RESERVAS DE REVALORIZACION</v>
          </cell>
          <cell r="D1356" t="str">
            <v>Cuenta Sumatorio Totales. Cuenta no computable (utilizar cuenta base incluyda en el sumatorio)</v>
          </cell>
        </row>
        <row r="1357">
          <cell r="B1357">
            <v>30303010101</v>
          </cell>
          <cell r="C1357" t="str">
            <v>Reservas de la sociedad dominante</v>
          </cell>
          <cell r="D1357" t="str">
            <v>Cuenta base para Imputación saldo</v>
          </cell>
          <cell r="E1357" t="str">
            <v>Anejo_III_1_1033</v>
          </cell>
          <cell r="F1357" t="str">
            <v>C1_1_1033</v>
          </cell>
        </row>
        <row r="1358">
          <cell r="B1358">
            <v>30303010102</v>
          </cell>
          <cell r="C1358" t="str">
            <v>Reservas en sociedades consolidadas</v>
          </cell>
          <cell r="D1358" t="str">
            <v>Cuenta Sumatorio Totales. Cuenta no computable (utilizar cuenta base incluyda en el sumatorio)</v>
          </cell>
        </row>
        <row r="1359">
          <cell r="B1359">
            <v>3030301010201</v>
          </cell>
          <cell r="C1359" t="str">
            <v>Entidades asociadas</v>
          </cell>
          <cell r="D1359" t="str">
            <v>Cuenta base para Imputación saldo</v>
          </cell>
          <cell r="E1359" t="str">
            <v>Anejo_III_1_1033</v>
          </cell>
          <cell r="F1359" t="str">
            <v>C1_1_1033</v>
          </cell>
        </row>
        <row r="1360">
          <cell r="B1360">
            <v>3030301010202</v>
          </cell>
          <cell r="C1360" t="str">
            <v>Entidades multigrupo</v>
          </cell>
          <cell r="D1360" t="str">
            <v>Cuenta base para Imputación saldo</v>
          </cell>
          <cell r="E1360" t="str">
            <v>Anejo_III_1_1033</v>
          </cell>
          <cell r="F1360" t="str">
            <v>C1_1_1033</v>
          </cell>
        </row>
        <row r="1361">
          <cell r="B1361">
            <v>3030301010203</v>
          </cell>
          <cell r="C1361" t="str">
            <v>Entidades dependientes</v>
          </cell>
          <cell r="D1361" t="str">
            <v>Cuenta base para Imputación saldo</v>
          </cell>
          <cell r="E1361" t="str">
            <v>Anejo_III_1_1033</v>
          </cell>
          <cell r="F1361" t="str">
            <v>C1_1_1033</v>
          </cell>
        </row>
        <row r="1362">
          <cell r="B1362">
            <v>3030301010204</v>
          </cell>
          <cell r="C1362" t="str">
            <v>Diferencias de conversión</v>
          </cell>
          <cell r="D1362" t="str">
            <v>Cuenta base para Imputación saldo</v>
          </cell>
          <cell r="E1362" t="str">
            <v>Anejo_III_1_1013</v>
          </cell>
          <cell r="F1362" t="str">
            <v>C1_1_1013</v>
          </cell>
        </row>
        <row r="1363">
          <cell r="B1363">
            <v>303030102</v>
          </cell>
          <cell r="C1363" t="str">
            <v>RESTO DE RESERVAS (+/-)</v>
          </cell>
          <cell r="D1363" t="str">
            <v>Cuenta Sumatorio Totales. Cuenta no computable (utilizar cuenta base incluyda en el sumatorio)</v>
          </cell>
        </row>
        <row r="1364">
          <cell r="B1364">
            <v>30303010201</v>
          </cell>
          <cell r="C1364" t="str">
            <v>Reservas de la sociedad dominante</v>
          </cell>
          <cell r="D1364" t="str">
            <v>Cuenta base para Imputación saldo</v>
          </cell>
          <cell r="E1364" t="str">
            <v>Anejo_III_1_1033</v>
          </cell>
          <cell r="F1364" t="str">
            <v>C1_1_1034</v>
          </cell>
        </row>
        <row r="1365">
          <cell r="B1365">
            <v>30303010202</v>
          </cell>
          <cell r="C1365" t="str">
            <v>Reservas en sociedades consolidadas</v>
          </cell>
          <cell r="D1365" t="str">
            <v>Cuenta Sumatorio Totales. Cuenta no computable (utilizar cuenta base incluyda en el sumatorio)</v>
          </cell>
        </row>
        <row r="1366">
          <cell r="B1366">
            <v>3030301020201</v>
          </cell>
          <cell r="C1366" t="str">
            <v>Entidades asociadas</v>
          </cell>
          <cell r="D1366" t="str">
            <v>Cuenta base para Imputación saldo</v>
          </cell>
          <cell r="E1366" t="str">
            <v>Anejo_III_1_1033</v>
          </cell>
          <cell r="F1366" t="str">
            <v>C1_1_1034</v>
          </cell>
        </row>
        <row r="1367">
          <cell r="B1367">
            <v>3030301020202</v>
          </cell>
          <cell r="C1367" t="str">
            <v>Entidades multigrupo</v>
          </cell>
          <cell r="D1367" t="str">
            <v>Cuenta base para Imputación saldo</v>
          </cell>
          <cell r="E1367" t="str">
            <v>Anejo_III_1_1033</v>
          </cell>
          <cell r="F1367" t="str">
            <v>C1_1_1034</v>
          </cell>
        </row>
        <row r="1368">
          <cell r="B1368">
            <v>3030301020203</v>
          </cell>
          <cell r="C1368" t="str">
            <v>Entidades dependientes</v>
          </cell>
          <cell r="D1368" t="str">
            <v>Cuenta base para Imputación saldo</v>
          </cell>
          <cell r="E1368" t="str">
            <v>Anejo_III_1_1033</v>
          </cell>
          <cell r="F1368" t="str">
            <v>C1_1_1034</v>
          </cell>
        </row>
        <row r="1369">
          <cell r="B1369">
            <v>3030301020204</v>
          </cell>
          <cell r="C1369" t="str">
            <v>Diferencias de conversión</v>
          </cell>
          <cell r="D1369" t="str">
            <v>Cuenta base para Imputación saldo</v>
          </cell>
          <cell r="E1369" t="str">
            <v>Anejo_III_1_1033</v>
          </cell>
          <cell r="F1369" t="str">
            <v>C1_1_1034</v>
          </cell>
        </row>
        <row r="1370">
          <cell r="B1370">
            <v>3030302</v>
          </cell>
          <cell r="C1370" t="str">
            <v>REMANENTE</v>
          </cell>
          <cell r="D1370" t="str">
            <v>Cuenta Sumatorio Totales. Cuenta no computable (utilizar cuenta base incluyda en el sumatorio)</v>
          </cell>
        </row>
        <row r="1371">
          <cell r="B1371">
            <v>303030201</v>
          </cell>
          <cell r="C1371" t="str">
            <v>Reservas de la sociedad dominante</v>
          </cell>
          <cell r="D1371" t="str">
            <v>Cuenta base para Imputación saldo</v>
          </cell>
          <cell r="E1371" t="str">
            <v>Anejo_III_1_1033</v>
          </cell>
          <cell r="F1371" t="str">
            <v>C1_1_1034</v>
          </cell>
        </row>
        <row r="1372">
          <cell r="B1372">
            <v>303030202</v>
          </cell>
          <cell r="C1372" t="str">
            <v>Reservas en sociedades consolidadas</v>
          </cell>
          <cell r="D1372" t="str">
            <v>Cuenta Sumatorio Totales. Cuenta no computable (utilizar cuenta base incluyda en el sumatorio)</v>
          </cell>
        </row>
        <row r="1373">
          <cell r="B1373">
            <v>30303020201</v>
          </cell>
          <cell r="C1373" t="str">
            <v>Entidades asociadas</v>
          </cell>
          <cell r="D1373" t="str">
            <v>Cuenta Sumatorio Totales. Cuenta no computable (utilizar cuenta base incluyda en el sumatorio)</v>
          </cell>
        </row>
        <row r="1374">
          <cell r="B1374">
            <v>3030302020101</v>
          </cell>
          <cell r="C1374" t="str">
            <v>Reservas</v>
          </cell>
          <cell r="D1374" t="str">
            <v>Cuenta base para Imputación saldo</v>
          </cell>
          <cell r="E1374" t="str">
            <v>Anejo_III_1_1033</v>
          </cell>
          <cell r="F1374" t="str">
            <v>C1_1_1035</v>
          </cell>
        </row>
        <row r="1375">
          <cell r="B1375">
            <v>3030302020102</v>
          </cell>
          <cell r="C1375" t="str">
            <v>Dividendos</v>
          </cell>
          <cell r="D1375" t="str">
            <v>Cuenta base para Imputación saldo</v>
          </cell>
          <cell r="E1375" t="str">
            <v>Anejo_III_1_1033</v>
          </cell>
          <cell r="F1375" t="str">
            <v>C1_1_1035</v>
          </cell>
        </row>
        <row r="1376">
          <cell r="B1376">
            <v>30303020202</v>
          </cell>
          <cell r="C1376" t="str">
            <v>Entidades multigrupo</v>
          </cell>
          <cell r="D1376" t="str">
            <v>Cuenta Sumatorio Totales. Cuenta no computable (utilizar cuenta base incluyda en el sumatorio)</v>
          </cell>
        </row>
        <row r="1377">
          <cell r="B1377">
            <v>3030302020201</v>
          </cell>
          <cell r="C1377" t="str">
            <v>Reservas</v>
          </cell>
          <cell r="D1377" t="str">
            <v>Cuenta base para Imputación saldo</v>
          </cell>
          <cell r="E1377" t="str">
            <v>Anejo_III_1_1033</v>
          </cell>
          <cell r="F1377" t="str">
            <v>C1_1_1035</v>
          </cell>
        </row>
        <row r="1378">
          <cell r="B1378">
            <v>3030302020202</v>
          </cell>
          <cell r="C1378" t="str">
            <v>Dividendos</v>
          </cell>
          <cell r="D1378" t="str">
            <v>Cuenta base para Imputación saldo</v>
          </cell>
          <cell r="E1378" t="str">
            <v>Anejo_III_1_1033</v>
          </cell>
          <cell r="F1378" t="str">
            <v>C1_1_1035</v>
          </cell>
        </row>
        <row r="1379">
          <cell r="B1379">
            <v>30303020203</v>
          </cell>
          <cell r="C1379" t="str">
            <v>Entidades dependientes</v>
          </cell>
          <cell r="D1379" t="str">
            <v>Cuenta Sumatorio Totales. Cuenta no computable (utilizar cuenta base incluyda en el sumatorio)</v>
          </cell>
        </row>
        <row r="1380">
          <cell r="B1380">
            <v>3030302020301</v>
          </cell>
          <cell r="C1380" t="str">
            <v>Reservas</v>
          </cell>
          <cell r="D1380" t="str">
            <v>Cuenta base para Imputación saldo</v>
          </cell>
          <cell r="E1380" t="str">
            <v>Anejo_III_1_1033</v>
          </cell>
          <cell r="F1380" t="str">
            <v>C1_1_1035</v>
          </cell>
        </row>
        <row r="1381">
          <cell r="B1381">
            <v>3030302020302</v>
          </cell>
          <cell r="C1381" t="str">
            <v>Dividendos</v>
          </cell>
          <cell r="D1381" t="str">
            <v>Cuenta base para Imputación saldo</v>
          </cell>
          <cell r="E1381" t="str">
            <v>Anejo_III_1_1033</v>
          </cell>
          <cell r="F1381" t="str">
            <v>C1_1_1035</v>
          </cell>
        </row>
        <row r="1382">
          <cell r="B1382">
            <v>3030303</v>
          </cell>
          <cell r="C1382" t="str">
            <v>RESERVAS (PERDIDAS) DE ENTIDADES VALORADAS POR EL METODO DE LA PARTICIPACION</v>
          </cell>
          <cell r="D1382" t="str">
            <v>Cuenta Sumatorio Totales. Cuenta no computable (utilizar cuenta base incluyda en el sumatorio)</v>
          </cell>
        </row>
        <row r="1383">
          <cell r="B1383">
            <v>303030301</v>
          </cell>
          <cell r="C1383" t="str">
            <v>RESERVAS (PERDIDAS) DE ENTIDADES VALORADAS POR EL METODOD DE LA PARTIC.ASOCIADAS</v>
          </cell>
          <cell r="D1383" t="str">
            <v>Cuenta Sumatorio Totales. Cuenta no computable (utilizar cuenta base incluyda en el sumatorio)</v>
          </cell>
        </row>
        <row r="1384">
          <cell r="B1384">
            <v>30303030101</v>
          </cell>
          <cell r="C1384" t="str">
            <v>RESERVAS (PERDIDAS) DE ENTIDADES VALORADAS POR EL METODOD DE LA PARTIC.ASOCIADAS</v>
          </cell>
          <cell r="D1384" t="str">
            <v>Cuenta base para Imputación saldo</v>
          </cell>
          <cell r="E1384" t="str">
            <v>Anejo_III_1_1036</v>
          </cell>
          <cell r="F1384" t="str">
            <v>C1_1_1037</v>
          </cell>
        </row>
        <row r="1385">
          <cell r="B1385">
            <v>303030302</v>
          </cell>
          <cell r="C1385" t="str">
            <v>RESERVAS (PERDIDAS) DE ENTIDADES VALORADAS POR EL METODO DE LA PARTIC.MULTIGRUPO</v>
          </cell>
          <cell r="D1385" t="str">
            <v>Cuenta Sumatorio Totales. Cuenta no computable (utilizar cuenta base incluyda en el sumatorio)</v>
          </cell>
        </row>
        <row r="1386">
          <cell r="B1386">
            <v>30303030201</v>
          </cell>
          <cell r="C1386" t="str">
            <v>RESERVAS (PERDIDAS) DE ENTIDADES VALORADAS POR EL METODO DE LA PARTIC.MULTIGRUPO</v>
          </cell>
          <cell r="D1386" t="str">
            <v>Cuenta base para Imputación saldo</v>
          </cell>
          <cell r="E1386" t="str">
            <v>Anejo_III_1_1036</v>
          </cell>
          <cell r="F1386" t="str">
            <v>C1_1_1038</v>
          </cell>
        </row>
        <row r="1387">
          <cell r="B1387">
            <v>303030303</v>
          </cell>
          <cell r="C1387" t="str">
            <v>RESERVAS (PERDIDAS) DE ENT.VALORADAS POR EL METODO DE LA PARTIC. DEPENDIENTES</v>
          </cell>
          <cell r="D1387" t="str">
            <v>Cuenta Sumatorio Totales. Cuenta no computable (utilizar cuenta base incluyda en el sumatorio)</v>
          </cell>
        </row>
        <row r="1388">
          <cell r="B1388">
            <v>30303030301</v>
          </cell>
          <cell r="C1388" t="str">
            <v>RESERVAS (PERDIDAS) DE ENT.VALORADAS POR EL METODO DE LA PARTIC. DEPENDIENTES</v>
          </cell>
          <cell r="D1388" t="str">
            <v>Cuenta base para Imputación saldo</v>
          </cell>
          <cell r="E1388" t="str">
            <v>Anejo_III_1_1036</v>
          </cell>
          <cell r="F1388" t="str">
            <v>C1_1_1039</v>
          </cell>
        </row>
        <row r="1389">
          <cell r="B1389">
            <v>30304</v>
          </cell>
          <cell r="C1389" t="str">
            <v>FONDOS PROPIOS.OTROS INSTRUMENTOS DE CAPITAL</v>
          </cell>
          <cell r="D1389" t="str">
            <v>Cuenta Sumatorio Totales. Cuenta no computable (utilizar cuenta base incluyda en el sumatorio)</v>
          </cell>
        </row>
        <row r="1390">
          <cell r="B1390">
            <v>3030401</v>
          </cell>
          <cell r="C1390" t="str">
            <v>OTROS INSTRUMENTOS DE CAPITAL DE INSTRUMENTOS FINANCIEROS COMPUESTOS</v>
          </cell>
          <cell r="D1390" t="str">
            <v>Cuenta Sumatorio Totales. Cuenta no computable (utilizar cuenta base incluyda en el sumatorio)</v>
          </cell>
        </row>
        <row r="1391">
          <cell r="B1391">
            <v>303040101</v>
          </cell>
          <cell r="C1391" t="str">
            <v>OTROS INSTRUMENTOS DE CAPITAL DE INSTRUMENTOS FINANCIEROS COMPUESTOS</v>
          </cell>
          <cell r="D1391" t="str">
            <v>Cuenta base para Imputación saldo</v>
          </cell>
          <cell r="E1391" t="str">
            <v>Anejo_III_1_1041</v>
          </cell>
          <cell r="F1391" t="str">
            <v>C1_1_1041</v>
          </cell>
        </row>
        <row r="1392">
          <cell r="B1392">
            <v>3030402</v>
          </cell>
          <cell r="C1392" t="str">
            <v>FONDOS PROPIOS. OTROS INSTRUMENTOS DE CAPITAL RESTO</v>
          </cell>
          <cell r="D1392" t="str">
            <v>Cuenta Sumatorio Totales. Cuenta no computable (utilizar cuenta base incluyda en el sumatorio)</v>
          </cell>
        </row>
        <row r="1393">
          <cell r="B1393">
            <v>303040201</v>
          </cell>
          <cell r="C1393" t="str">
            <v>FONDOS PROPIOS. OTROS INSTRUMENTOS DE CAPITAL.RESTO. REMUN BASADAS EN INST CAP</v>
          </cell>
          <cell r="D1393" t="str">
            <v>Cuenta Sumatorio Totales. Cuenta no computable (utilizar cuenta base incluyda en el sumatorio)</v>
          </cell>
        </row>
        <row r="1394">
          <cell r="B1394">
            <v>30304020101</v>
          </cell>
          <cell r="C1394" t="str">
            <v>FONDOS PROPIOS. OTROS INSTRUMENTOS DE CAPITAL.RESTO. REMUN BASADAS EN INST CAP</v>
          </cell>
          <cell r="D1394" t="str">
            <v>Cuenta base para Imputación saldo</v>
          </cell>
          <cell r="E1394" t="str">
            <v>Anejo_III_1_1042</v>
          </cell>
          <cell r="F1394" t="str">
            <v>C1_1_1043</v>
          </cell>
        </row>
        <row r="1395">
          <cell r="B1395">
            <v>303040202</v>
          </cell>
          <cell r="C1395" t="str">
            <v>FONDOS PROPIOS. OTROS INSTRUMENTOS DE CAPITAL.RESTO.OTROS CONCEPTOS</v>
          </cell>
          <cell r="D1395" t="str">
            <v>Cuenta Sumatorio Totales. Cuenta no computable (utilizar cuenta base incluyda en el sumatorio)</v>
          </cell>
        </row>
        <row r="1396">
          <cell r="B1396">
            <v>30304020201</v>
          </cell>
          <cell r="C1396" t="str">
            <v>FONDOS PROPIOS. OTROS INSTRUMENTOS DE CAPITAL.RESTO.OTROS CONCEPTOS</v>
          </cell>
          <cell r="D1396" t="str">
            <v>Cuenta base para Imputación saldo</v>
          </cell>
          <cell r="E1396" t="str">
            <v>Anejo_III_1_1042</v>
          </cell>
          <cell r="F1396" t="str">
            <v>C1_1_1044</v>
          </cell>
        </row>
        <row r="1397">
          <cell r="B1397">
            <v>30305</v>
          </cell>
          <cell r="C1397" t="str">
            <v>FONDOS PROPIOS. MENOS:VALORES PROPIOS (-)</v>
          </cell>
          <cell r="D1397" t="str">
            <v>Cuenta Sumatorio Totales. Cuenta no computable (utilizar cuenta base incluyda en el sumatorio)</v>
          </cell>
        </row>
        <row r="1398">
          <cell r="B1398">
            <v>3030501</v>
          </cell>
          <cell r="C1398" t="str">
            <v>FONDOS PROPIOS. MENOS:VALORES PROPIOS (-)</v>
          </cell>
          <cell r="D1398" t="str">
            <v>Cuenta base para Imputación saldo</v>
          </cell>
          <cell r="E1398" t="str">
            <v>Anejo_III_1_1050</v>
          </cell>
          <cell r="F1398" t="str">
            <v>C1_1_1050</v>
          </cell>
        </row>
        <row r="1399">
          <cell r="B1399">
            <v>30306</v>
          </cell>
          <cell r="C1399" t="str">
            <v>CUOTAS PARTICIPATIVAS Y FONDOS ASOCIADOS</v>
          </cell>
          <cell r="D1399" t="str">
            <v>Cuenta Sumatorio Totales. Cuenta no computable (utilizar cuenta base incluyda en el sumatorio)</v>
          </cell>
        </row>
        <row r="1400">
          <cell r="B1400">
            <v>3030601</v>
          </cell>
          <cell r="C1400" t="str">
            <v>CUOTAS PARTICIPATIVAS</v>
          </cell>
          <cell r="D1400" t="str">
            <v>Cuenta Sumatorio Totales. Cuenta no computable (utilizar cuenta base incluyda en el sumatorio)</v>
          </cell>
        </row>
        <row r="1401">
          <cell r="B1401">
            <v>303060101</v>
          </cell>
          <cell r="C1401" t="str">
            <v>CUOTAS PARTICIPATIVAS</v>
          </cell>
          <cell r="D1401" t="str">
            <v>Cuenta base para Imputación saldo</v>
          </cell>
          <cell r="E1401" t="str">
            <v>Anejo_III_1_1055</v>
          </cell>
          <cell r="F1401" t="str">
            <v>C1_1_1056</v>
          </cell>
        </row>
        <row r="1402">
          <cell r="B1402">
            <v>3030602</v>
          </cell>
          <cell r="C1402" t="str">
            <v>FONDO DE RESERVAS DE CUOTAPARTICIPES</v>
          </cell>
          <cell r="D1402" t="str">
            <v>Cuenta Sumatorio Totales. Cuenta no computable (utilizar cuenta base incluyda en el sumatorio)</v>
          </cell>
        </row>
        <row r="1403">
          <cell r="B1403">
            <v>303060201</v>
          </cell>
          <cell r="C1403" t="str">
            <v>FONDO DE RESERVAS DE CUOTAPARTICIPES</v>
          </cell>
          <cell r="D1403" t="str">
            <v>Cuenta base para Imputación saldo</v>
          </cell>
          <cell r="E1403" t="str">
            <v>Anejo_III_1_1055</v>
          </cell>
          <cell r="F1403" t="str">
            <v>C1_1_1057</v>
          </cell>
        </row>
        <row r="1404">
          <cell r="B1404">
            <v>3030603</v>
          </cell>
          <cell r="C1404" t="str">
            <v>FONDO DE ESTABILIZACION</v>
          </cell>
          <cell r="D1404" t="str">
            <v>Cuenta Sumatorio Totales. Cuenta no computable (utilizar cuenta base incluyda en el sumatorio)</v>
          </cell>
        </row>
        <row r="1405">
          <cell r="B1405">
            <v>303060301</v>
          </cell>
          <cell r="C1405" t="str">
            <v>FONDO DE ESTABILIZACION</v>
          </cell>
          <cell r="D1405" t="str">
            <v>Cuenta base para Imputación saldo</v>
          </cell>
          <cell r="E1405" t="str">
            <v>Anejo_III_1_1055</v>
          </cell>
          <cell r="F1405" t="str">
            <v>C1_1_1058</v>
          </cell>
        </row>
        <row r="1406">
          <cell r="B1406">
            <v>30307</v>
          </cell>
          <cell r="C1406" t="str">
            <v>FONDOS PROPIOS.RESULTADO DEL EJERCICIO ATRIBUIDO A LA SOCIEDAD DOMINANTE (+/-)</v>
          </cell>
          <cell r="D1406" t="str">
            <v>Cuenta Sumatorio Totales. Cuenta no computable (utilizar cuenta base incluyda en el sumatorio)</v>
          </cell>
        </row>
        <row r="1407">
          <cell r="B1407">
            <v>3030701</v>
          </cell>
          <cell r="C1407" t="str">
            <v>Resultado atribuido a la entidad dominante</v>
          </cell>
          <cell r="D1407" t="str">
            <v>Cuenta base para Imputación saldo</v>
          </cell>
          <cell r="E1407" t="str">
            <v>Anejo_III_1_1065</v>
          </cell>
          <cell r="F1407" t="str">
            <v>C1_1_1065</v>
          </cell>
        </row>
        <row r="1408">
          <cell r="B1408">
            <v>30308</v>
          </cell>
          <cell r="C1408" t="str">
            <v>FONDOS PROPIOS.MENOS:DIVIDENDOS Y RETRIBUCIONES (-)</v>
          </cell>
          <cell r="D1408" t="str">
            <v>Cuenta Sumatorio Totales. Cuenta no computable (utilizar cuenta base incluyda en el sumatorio)</v>
          </cell>
        </row>
        <row r="1409">
          <cell r="B1409">
            <v>3030801</v>
          </cell>
          <cell r="C1409" t="str">
            <v>DIVIDENDOS Y RETRIBUCIONES (-) PAGADOS</v>
          </cell>
          <cell r="D1409" t="str">
            <v>Cuenta Sumatorio Totales. Cuenta no computable (utilizar cuenta base incluyda en el sumatorio)</v>
          </cell>
        </row>
        <row r="1410">
          <cell r="B1410">
            <v>303080101</v>
          </cell>
          <cell r="C1410" t="str">
            <v>DIVIDENDOS Y RETRIBUCIONES (-) PAGADOS</v>
          </cell>
          <cell r="D1410" t="str">
            <v>Cuenta base para Imputación saldo</v>
          </cell>
          <cell r="E1410" t="str">
            <v>Anejo_III_1_1070</v>
          </cell>
          <cell r="F1410" t="str">
            <v>C1_1_1071</v>
          </cell>
        </row>
        <row r="1411">
          <cell r="B1411">
            <v>3030802</v>
          </cell>
          <cell r="C1411" t="str">
            <v>DIVIDENDOS Y RETRIBUCIONES (-) ANUNCIADOS</v>
          </cell>
          <cell r="D1411" t="str">
            <v>Cuenta Sumatorio Totales. Cuenta no computable (utilizar cuenta base incluyda en el sumatorio)</v>
          </cell>
        </row>
        <row r="1412">
          <cell r="B1412">
            <v>303080201</v>
          </cell>
          <cell r="C1412" t="str">
            <v>DIVIDENDOS Y RETRIBUCIONES (-) ANUNCIADOS</v>
          </cell>
          <cell r="D1412" t="str">
            <v>Cuenta base para Imputación saldo</v>
          </cell>
          <cell r="E1412" t="str">
            <v>Anejo_III_1_1070</v>
          </cell>
          <cell r="F1412" t="str">
            <v>C1_1_1072</v>
          </cell>
        </row>
        <row r="1413">
          <cell r="B1413">
            <v>304</v>
          </cell>
          <cell r="C1413" t="str">
            <v>Resevas de primera aplicación</v>
          </cell>
          <cell r="D1413" t="str">
            <v>Cuenta Sumatorio Totales. Cuenta no computable (utilizar cuenta base incluyda en el sumatorio)</v>
          </cell>
        </row>
        <row r="1414">
          <cell r="B1414">
            <v>30401</v>
          </cell>
          <cell r="C1414" t="str">
            <v>De la matriz</v>
          </cell>
          <cell r="D1414" t="str">
            <v>Cuenta base para Imputación saldo</v>
          </cell>
          <cell r="E1414" t="str">
            <v>Anejo_III_1_1033</v>
          </cell>
          <cell r="F1414" t="str">
            <v>C1_1_1034</v>
          </cell>
        </row>
        <row r="1415">
          <cell r="B1415">
            <v>30402</v>
          </cell>
          <cell r="C1415" t="str">
            <v>Filiales consolidadas por integración global</v>
          </cell>
          <cell r="D1415" t="str">
            <v>Cuenta base para Imputación saldo</v>
          </cell>
          <cell r="E1415" t="str">
            <v>Anejo_III_1_1033</v>
          </cell>
          <cell r="F1415" t="str">
            <v>C1_1_1034</v>
          </cell>
        </row>
        <row r="1416">
          <cell r="B1416">
            <v>30403</v>
          </cell>
          <cell r="C1416" t="str">
            <v>De sociedades por el método de la participación</v>
          </cell>
          <cell r="D1416" t="str">
            <v>Cuenta base para Imputación saldo</v>
          </cell>
          <cell r="E1416" t="str">
            <v>Anejo_III_1_1036</v>
          </cell>
          <cell r="F1416" t="str">
            <v>C1_1_1034</v>
          </cell>
        </row>
        <row r="1417">
          <cell r="B1417">
            <v>30404</v>
          </cell>
          <cell r="C1417" t="str">
            <v>Resto</v>
          </cell>
          <cell r="D1417" t="str">
            <v>Cuenta base para Imputación saldo</v>
          </cell>
          <cell r="E1417" t="str">
            <v>Anejo_III_1_1033</v>
          </cell>
          <cell r="F1417" t="str">
            <v>C1_1_1034</v>
          </cell>
        </row>
        <row r="1418">
          <cell r="B1418">
            <v>4</v>
          </cell>
          <cell r="C1418" t="str">
            <v>C U E N T A S   D E   O R D E N</v>
          </cell>
          <cell r="D1418" t="str">
            <v>TIPO DE CUENTA</v>
          </cell>
        </row>
        <row r="1419">
          <cell r="B1419">
            <v>401</v>
          </cell>
          <cell r="C1419" t="str">
            <v>RIESGOS CONTINGENTES</v>
          </cell>
          <cell r="D1419" t="str">
            <v>Cuenta base para Imputación saldo</v>
          </cell>
        </row>
        <row r="1420">
          <cell r="B1420">
            <v>40101</v>
          </cell>
          <cell r="C1420" t="str">
            <v>GARANTIAS FINANCIERAS</v>
          </cell>
          <cell r="D1420" t="str">
            <v>Cuenta Sumatorio Totales. Cuenta no computable (utilizar cuenta base incluyda en el sumatorio)</v>
          </cell>
        </row>
        <row r="1421">
          <cell r="B1421">
            <v>4010101</v>
          </cell>
          <cell r="C1421" t="str">
            <v>AVALES FINANCIEROS</v>
          </cell>
          <cell r="D1421" t="str">
            <v>Cuenta base para Imputación saldo</v>
          </cell>
          <cell r="E1421" t="str">
            <v>Anejo_III_1_1101</v>
          </cell>
          <cell r="F1421" t="str">
            <v>C1_1_1104</v>
          </cell>
        </row>
        <row r="1422">
          <cell r="B1422">
            <v>4010102</v>
          </cell>
          <cell r="C1422" t="str">
            <v>DERIVADOS DE CREDITO VENDIDOS</v>
          </cell>
          <cell r="D1422" t="str">
            <v>Cuenta base para Imputación saldo</v>
          </cell>
          <cell r="E1422" t="str">
            <v>Anejo_III_1_1101</v>
          </cell>
          <cell r="F1422" t="str">
            <v>C1_1_1106</v>
          </cell>
        </row>
        <row r="1423">
          <cell r="B1423">
            <v>4010103</v>
          </cell>
          <cell r="C1423" t="str">
            <v>RIESGOS POR DERIVADOS CONTRATADOS POR CUENTA DE TERCEROS</v>
          </cell>
          <cell r="D1423" t="str">
            <v>Cuenta base para Imputación saldo</v>
          </cell>
          <cell r="E1423" t="str">
            <v>Anejo_III_1_1101</v>
          </cell>
          <cell r="F1423" t="str">
            <v>C1_1_1114</v>
          </cell>
        </row>
        <row r="1424">
          <cell r="B1424">
            <v>4010104</v>
          </cell>
          <cell r="C1424" t="str">
            <v>OTRAS GARANTIAS FINANCIERAS</v>
          </cell>
          <cell r="D1424" t="str">
            <v>Cuenta base para Imputación saldo</v>
          </cell>
          <cell r="E1424" t="str">
            <v>Anejo_III_1_1101</v>
          </cell>
          <cell r="F1424" t="str">
            <v>C1_1_1114</v>
          </cell>
        </row>
        <row r="1425">
          <cell r="B1425">
            <v>40102</v>
          </cell>
          <cell r="C1425" t="str">
            <v>AC.AFECTOS A OBLIGACIONES DE TERCEROS</v>
          </cell>
          <cell r="D1425" t="str">
            <v>Cuenta base para Imputación saldo</v>
          </cell>
          <cell r="E1425" t="str">
            <v>Anejo_III_1_1101</v>
          </cell>
          <cell r="F1425" t="str">
            <v>C1_1_1115</v>
          </cell>
        </row>
        <row r="1426">
          <cell r="B1426">
            <v>40103</v>
          </cell>
          <cell r="C1426" t="str">
            <v>CREDITOS DOCUMENTARIOS IRREVOCABLES</v>
          </cell>
          <cell r="D1426" t="str">
            <v>Cuenta Sumatorio Totales. Cuenta no computable (utilizar cuenta base incluyda en el sumatorio)</v>
          </cell>
        </row>
        <row r="1427">
          <cell r="B1427">
            <v>4010301</v>
          </cell>
          <cell r="C1427" t="str">
            <v>EMITIDOS IRREVOCABLES</v>
          </cell>
          <cell r="D1427" t="str">
            <v>Cuenta base para Imputación saldo</v>
          </cell>
          <cell r="E1427" t="str">
            <v>Anejo_III_1_1101</v>
          </cell>
          <cell r="F1427" t="str">
            <v>C1_1_1107</v>
          </cell>
        </row>
        <row r="1428">
          <cell r="B1428">
            <v>4010302</v>
          </cell>
          <cell r="C1428" t="str">
            <v>CONFIRMADOS IRREVOCABLES</v>
          </cell>
          <cell r="D1428" t="str">
            <v>Cuenta base para Imputación saldo</v>
          </cell>
          <cell r="E1428" t="str">
            <v>Anejo_III_1_1101</v>
          </cell>
          <cell r="F1428" t="str">
            <v>C1_1_1107</v>
          </cell>
        </row>
        <row r="1429">
          <cell r="B1429">
            <v>40104</v>
          </cell>
          <cell r="C1429" t="str">
            <v>GARANTIA ADICIONAL DE LIQUIDACION</v>
          </cell>
          <cell r="D1429" t="str">
            <v>Cuenta base para Imputación saldo</v>
          </cell>
          <cell r="E1429" t="str">
            <v>Anejo_III_1_1101</v>
          </cell>
          <cell r="F1429" t="str">
            <v>C1_1_1105</v>
          </cell>
        </row>
        <row r="1430">
          <cell r="B1430">
            <v>40105</v>
          </cell>
          <cell r="C1430" t="str">
            <v>OTROS AVALES Y CAUCIONES PRESTADAS</v>
          </cell>
          <cell r="D1430" t="str">
            <v>Cuenta base para Imputación saldo</v>
          </cell>
          <cell r="E1430" t="str">
            <v>Anejo_III_1_1101</v>
          </cell>
          <cell r="F1430" t="str">
            <v>C1_1_1105</v>
          </cell>
        </row>
        <row r="1431">
          <cell r="B1431">
            <v>40106</v>
          </cell>
          <cell r="C1431" t="str">
            <v>OTROS RIESGOS CONTINGENTES</v>
          </cell>
          <cell r="D1431" t="str">
            <v>Cuenta Sumatorio Totales. Cuenta no computable (utilizar cuenta base incluyda en el sumatorio)</v>
          </cell>
        </row>
        <row r="1432">
          <cell r="B1432">
            <v>4010601</v>
          </cell>
          <cell r="C1432" t="str">
            <v>OTROS CREDITOS DOCUMENTARIOS</v>
          </cell>
          <cell r="D1432" t="str">
            <v>Cuenta base para Imputación saldo</v>
          </cell>
          <cell r="E1432" t="str">
            <v>Anejo_III_1_1101</v>
          </cell>
          <cell r="F1432" t="str">
            <v>C1_1_1116</v>
          </cell>
        </row>
        <row r="1433">
          <cell r="B1433">
            <v>4010602</v>
          </cell>
          <cell r="C1433" t="str">
            <v>OTROS CONCEPTOS</v>
          </cell>
          <cell r="D1433" t="str">
            <v>Cuenta base para Imputación saldo</v>
          </cell>
          <cell r="E1433" t="str">
            <v>Anejo_III_1_1101</v>
          </cell>
          <cell r="F1433" t="str">
            <v>C1_1_1116</v>
          </cell>
        </row>
        <row r="1434">
          <cell r="B1434">
            <v>40107</v>
          </cell>
          <cell r="C1434" t="str">
            <v>RIESGOS CONTINGENTES DUDOSOS</v>
          </cell>
          <cell r="D1434" t="str">
            <v>Cuenta base para Imputación saldo</v>
          </cell>
          <cell r="E1434" t="str">
            <v>N/A</v>
          </cell>
          <cell r="F1434" t="str">
            <v>C1_1_1120</v>
          </cell>
        </row>
        <row r="1435">
          <cell r="B1435">
            <v>402</v>
          </cell>
          <cell r="C1435" t="str">
            <v>COMPROMISOS CONTINGENTES</v>
          </cell>
          <cell r="D1435" t="str">
            <v>Cuenta Sumatorio Totales. Cuenta no computable (utilizar cuenta base incluyda en el sumatorio)</v>
          </cell>
        </row>
        <row r="1436">
          <cell r="B1436">
            <v>40201</v>
          </cell>
          <cell r="C1436" t="str">
            <v>DISPONIBLES POR TERCEROS</v>
          </cell>
          <cell r="D1436" t="str">
            <v>Cuenta Sumatorio Totales. Cuenta no computable (utilizar cuenta base incluyda en el sumatorio)</v>
          </cell>
        </row>
        <row r="1437">
          <cell r="B1437">
            <v>4020101</v>
          </cell>
          <cell r="C1437" t="str">
            <v>DISPONIBLES POR ENTIDADES DE CREDITO</v>
          </cell>
          <cell r="D1437" t="str">
            <v>Cuenta base para Imputación saldo</v>
          </cell>
          <cell r="E1437" t="str">
            <v>Anejo_III_1_1125</v>
          </cell>
          <cell r="F1437" t="str">
            <v>C1_1_1126</v>
          </cell>
        </row>
        <row r="1438">
          <cell r="B1438">
            <v>4020102</v>
          </cell>
          <cell r="C1438" t="str">
            <v>DISPONIBLES POR EL SECTOR ADMINISTRACIONES PUBLICAS</v>
          </cell>
          <cell r="D1438" t="str">
            <v>Cuenta base para Imputación saldo</v>
          </cell>
          <cell r="E1438" t="str">
            <v>Anejo_III_1_1125</v>
          </cell>
          <cell r="F1438" t="str">
            <v>C1_1_1126</v>
          </cell>
        </row>
        <row r="1439">
          <cell r="B1439">
            <v>4020103</v>
          </cell>
          <cell r="C1439" t="str">
            <v>DISPONIBLES POR OTROS SECTORES RESIDENTES</v>
          </cell>
          <cell r="D1439" t="str">
            <v>Cuenta Sumatorio Totales. Cuenta no computable (utilizar cuenta base incluyda en el sumatorio)</v>
          </cell>
        </row>
        <row r="1440">
          <cell r="B1440">
            <v>402010301</v>
          </cell>
          <cell r="C1440" t="str">
            <v>EN LINEAS DE APOYO PAGARES EMPRESA O SIMILARES</v>
          </cell>
          <cell r="D1440" t="str">
            <v>Cuenta base para Imputación saldo</v>
          </cell>
          <cell r="E1440" t="str">
            <v>Anejo_III_1_1125</v>
          </cell>
          <cell r="F1440" t="str">
            <v>C1_1_1126</v>
          </cell>
        </row>
        <row r="1441">
          <cell r="B1441">
            <v>402010302</v>
          </cell>
          <cell r="C1441" t="str">
            <v>POR TARJETAS DE CREDITO</v>
          </cell>
          <cell r="D1441" t="str">
            <v>Cuenta base para Imputación saldo</v>
          </cell>
          <cell r="E1441" t="str">
            <v>Anejo_III_1_1125</v>
          </cell>
          <cell r="F1441" t="str">
            <v>C1_1_1126</v>
          </cell>
        </row>
        <row r="1442">
          <cell r="B1442">
            <v>402010303</v>
          </cell>
          <cell r="C1442" t="str">
            <v>DISPONIBLES.OTROS DISPONIBILIDAD INMEDIATA</v>
          </cell>
          <cell r="D1442" t="str">
            <v>Cuenta base para Imputación saldo</v>
          </cell>
          <cell r="E1442" t="str">
            <v>Anejo_III_1_1125</v>
          </cell>
          <cell r="F1442" t="str">
            <v>C1_1_1126</v>
          </cell>
        </row>
        <row r="1443">
          <cell r="B1443">
            <v>402010304</v>
          </cell>
          <cell r="C1443" t="str">
            <v>CONDICIONALES</v>
          </cell>
          <cell r="D1443" t="str">
            <v>Cuenta base para Imputación saldo</v>
          </cell>
          <cell r="E1443" t="str">
            <v>Anejo_III_1_1125</v>
          </cell>
          <cell r="F1443" t="str">
            <v>C1_1_1126</v>
          </cell>
        </row>
        <row r="1444">
          <cell r="B1444">
            <v>4020104</v>
          </cell>
          <cell r="C1444" t="str">
            <v>POR NO RESIDENTES</v>
          </cell>
          <cell r="D1444" t="str">
            <v>Cuenta base para Imputación saldo</v>
          </cell>
          <cell r="E1444" t="str">
            <v>Anejo_III_1_1125</v>
          </cell>
          <cell r="F1444" t="str">
            <v>C1_1_1126</v>
          </cell>
        </row>
        <row r="1445">
          <cell r="B1445">
            <v>40202</v>
          </cell>
          <cell r="C1445" t="str">
            <v>COMPROMISOS COMPRA A PLAZO ACT.FINANCIEROS</v>
          </cell>
          <cell r="D1445" t="str">
            <v>Cuenta base para Imputación saldo</v>
          </cell>
          <cell r="E1445" t="str">
            <v>Anejo_III_1_1125</v>
          </cell>
          <cell r="F1445" t="str">
            <v>C1_1_1135</v>
          </cell>
        </row>
        <row r="1446">
          <cell r="B1446">
            <v>40203</v>
          </cell>
          <cell r="C1446" t="str">
            <v>CONTRATOS CONVENCIONALES ADQUISICION ACT.FINANCIEROS</v>
          </cell>
          <cell r="D1446" t="str">
            <v>Cuenta Sumatorio Totales. Cuenta no computable (utilizar cuenta base incluyda en el sumatorio)</v>
          </cell>
        </row>
        <row r="1447">
          <cell r="B1447">
            <v>4020301</v>
          </cell>
          <cell r="C1447" t="str">
            <v>COMPRA DE DEUDA ANOTADA</v>
          </cell>
          <cell r="D1447" t="str">
            <v>Cuenta base para Imputación saldo</v>
          </cell>
          <cell r="E1447" t="str">
            <v>Anejo_III_1_1125</v>
          </cell>
          <cell r="F1447" t="str">
            <v>C1_1_1136</v>
          </cell>
        </row>
        <row r="1448">
          <cell r="B1448">
            <v>4020302</v>
          </cell>
          <cell r="C1448" t="str">
            <v>COMPRA DE OTROS ACTIVOS FINANCIEROS</v>
          </cell>
          <cell r="D1448" t="str">
            <v>Cuenta base para Imputación saldo</v>
          </cell>
          <cell r="E1448" t="str">
            <v>Anejo_III_1_1125</v>
          </cell>
          <cell r="F1448" t="str">
            <v>C1_1_1136</v>
          </cell>
        </row>
        <row r="1449">
          <cell r="B1449">
            <v>40204</v>
          </cell>
          <cell r="C1449" t="str">
            <v>VALORES SUSCRITOS PDTES.DESEMBOLSO</v>
          </cell>
          <cell r="D1449" t="str">
            <v>Cuenta base para Imputación saldo</v>
          </cell>
          <cell r="E1449" t="str">
            <v>Anejo_III_1_1125</v>
          </cell>
          <cell r="F1449" t="str">
            <v>C1_1_1141</v>
          </cell>
        </row>
        <row r="1450">
          <cell r="B1450">
            <v>40205</v>
          </cell>
          <cell r="C1450" t="str">
            <v>COMPROMISOS COLOCACION Y SUSCRIPCION VALORES</v>
          </cell>
          <cell r="D1450" t="str">
            <v>Cuenta base para Imputación saldo</v>
          </cell>
          <cell r="E1450" t="str">
            <v>Anejo_III_1_1125</v>
          </cell>
          <cell r="F1450" t="str">
            <v>C1_1_1142</v>
          </cell>
        </row>
        <row r="1451">
          <cell r="B1451">
            <v>40206</v>
          </cell>
          <cell r="C1451" t="str">
            <v>OTROS COMPROMISOS CONTINGENTES</v>
          </cell>
          <cell r="D1451" t="str">
            <v>Cuenta Sumatorio Totales. Cuenta no computable (utilizar cuenta base incluyda en el sumatorio)</v>
          </cell>
        </row>
        <row r="1452">
          <cell r="B1452">
            <v>4020601</v>
          </cell>
          <cell r="C1452" t="str">
            <v>DCTOS ENTREGADOS CAMARAS COMPENSACION</v>
          </cell>
          <cell r="D1452" t="str">
            <v>Cuenta base para Imputación saldo</v>
          </cell>
          <cell r="E1452" t="str">
            <v>Anejo_III_1_1125</v>
          </cell>
          <cell r="F1452" t="str">
            <v>C1_1_1143</v>
          </cell>
        </row>
        <row r="1453">
          <cell r="B1453">
            <v>4020602</v>
          </cell>
          <cell r="C1453" t="str">
            <v>OTROS CONCEPTOS</v>
          </cell>
          <cell r="D1453" t="str">
            <v>Cuenta base para Imputación saldo</v>
          </cell>
          <cell r="E1453" t="str">
            <v>Anejo_III_1_1125</v>
          </cell>
          <cell r="F1453" t="str">
            <v>C1_1_1143</v>
          </cell>
        </row>
        <row r="1454">
          <cell r="B1454">
            <v>40207</v>
          </cell>
          <cell r="C1454" t="str">
            <v>COMPROMISOS CONTINGENTES DUDOSOS</v>
          </cell>
          <cell r="D1454" t="str">
            <v>Cuenta base para Imputación saldo</v>
          </cell>
          <cell r="E1454" t="str">
            <v>Anejo_III_1_1125</v>
          </cell>
          <cell r="F1454" t="str">
            <v>C1_1_1148</v>
          </cell>
        </row>
        <row r="1455">
          <cell r="B1455">
            <v>403</v>
          </cell>
          <cell r="C1455" t="str">
            <v>DERIVADOS FINANCIEROS</v>
          </cell>
          <cell r="D1455" t="str">
            <v>Cuenta Sumatorio Totales. Cuenta no computable (utilizar cuenta base incluyda en el sumatorio)</v>
          </cell>
        </row>
        <row r="1456">
          <cell r="B1456">
            <v>40301</v>
          </cell>
          <cell r="C1456" t="str">
            <v>DERIVADOS FINANCIEROS.RIESGO DE CAMBIO</v>
          </cell>
          <cell r="D1456" t="str">
            <v>Cuenta base para Imputación saldo</v>
          </cell>
          <cell r="E1456" t="str">
            <v>N/A</v>
          </cell>
          <cell r="F1456" t="str">
            <v>C1_1_1151</v>
          </cell>
        </row>
        <row r="1457">
          <cell r="B1457">
            <v>40302</v>
          </cell>
          <cell r="C1457" t="str">
            <v>DERIVADOS FINANCIEROS.RIESGO DE TIPO DE INTERES</v>
          </cell>
          <cell r="D1457" t="str">
            <v>Cuenta base para Imputación saldo</v>
          </cell>
          <cell r="E1457" t="str">
            <v>N/A</v>
          </cell>
          <cell r="F1457" t="str">
            <v>C1_1_1152</v>
          </cell>
        </row>
        <row r="1458">
          <cell r="B1458">
            <v>40303</v>
          </cell>
          <cell r="C1458" t="str">
            <v>DERIVADOS FINANCIEROS.RIESGO SOBRE ACCIONES</v>
          </cell>
          <cell r="D1458" t="str">
            <v>Cuenta base para Imputación saldo</v>
          </cell>
          <cell r="E1458" t="str">
            <v>N/A</v>
          </cell>
          <cell r="F1458" t="str">
            <v>C1_1_1153</v>
          </cell>
        </row>
        <row r="1459">
          <cell r="B1459">
            <v>40304</v>
          </cell>
          <cell r="C1459" t="str">
            <v>DERIVADOS FINANCIEROS.RIESGO SOBRE METALES PRECIOSOS</v>
          </cell>
          <cell r="D1459" t="str">
            <v>Cuenta base para Imputación saldo</v>
          </cell>
          <cell r="E1459" t="str">
            <v>N/A</v>
          </cell>
          <cell r="F1459" t="str">
            <v>C1_1_1154</v>
          </cell>
        </row>
        <row r="1460">
          <cell r="B1460">
            <v>40305</v>
          </cell>
          <cell r="C1460" t="str">
            <v>DERIVADOS FINANCIEROS.RIESGO SOBRE MERCADERIAS</v>
          </cell>
          <cell r="D1460" t="str">
            <v>Cuenta base para Imputación saldo</v>
          </cell>
          <cell r="E1460" t="str">
            <v>N/A</v>
          </cell>
          <cell r="F1460" t="str">
            <v>C1_1_1155</v>
          </cell>
        </row>
        <row r="1461">
          <cell r="B1461">
            <v>40306</v>
          </cell>
          <cell r="C1461" t="str">
            <v>DERIVADOS FINANCIEROS.RIESGO DE CREDITO</v>
          </cell>
          <cell r="D1461" t="str">
            <v>Cuenta base para Imputación saldo</v>
          </cell>
          <cell r="E1461" t="str">
            <v>N/A</v>
          </cell>
          <cell r="F1461" t="str">
            <v>C1_1_1157</v>
          </cell>
        </row>
        <row r="1462">
          <cell r="B1462">
            <v>40307</v>
          </cell>
          <cell r="C1462" t="str">
            <v>DERIVADOS FINANCIEROS.OTROS RIESGOS</v>
          </cell>
          <cell r="D1462" t="str">
            <v>Cuenta base para Imputación saldo</v>
          </cell>
          <cell r="E1462" t="str">
            <v>N/A</v>
          </cell>
          <cell r="F1462" t="str">
            <v>C1_1_1156</v>
          </cell>
        </row>
        <row r="1463">
          <cell r="B1463">
            <v>404</v>
          </cell>
          <cell r="C1463" t="str">
            <v>COMPROMISOSY RIESGOS POR PENSIONES OBLIGACIONES SIMILARES</v>
          </cell>
          <cell r="D1463" t="str">
            <v>Cuenta base para Imputación saldo</v>
          </cell>
        </row>
        <row r="1464">
          <cell r="B1464">
            <v>40401</v>
          </cell>
          <cell r="C1464" t="str">
            <v>PLANES DE PRESTACION DEFINIDA</v>
          </cell>
          <cell r="D1464" t="str">
            <v>Cuenta Sumatorio Totales. Cuenta no computable (utilizar cuenta base incluyda en el sumatorio)</v>
          </cell>
        </row>
        <row r="1465">
          <cell r="B1465">
            <v>4040101</v>
          </cell>
          <cell r="C1465" t="str">
            <v>COMPROMISOS POR PENSIONES CAUSADAS</v>
          </cell>
          <cell r="D1465" t="str">
            <v>Cuenta base para Imputación saldo</v>
          </cell>
          <cell r="E1465" t="str">
            <v>N/A</v>
          </cell>
          <cell r="F1465" t="str">
            <v>C1_1_1162</v>
          </cell>
        </row>
        <row r="1466">
          <cell r="B1466">
            <v>4040102</v>
          </cell>
          <cell r="C1466" t="str">
            <v>RIESGOS POR PENSIONES NO CAUSADAS</v>
          </cell>
          <cell r="D1466" t="str">
            <v>Cuenta Sumatorio Totales. Cuenta no computable (utilizar cuenta base incluyda en el sumatorio)</v>
          </cell>
        </row>
        <row r="1467">
          <cell r="B1467">
            <v>404010201</v>
          </cell>
          <cell r="C1467" t="str">
            <v>DEVENGADOS</v>
          </cell>
          <cell r="D1467" t="str">
            <v>Cuenta base para Imputación saldo</v>
          </cell>
          <cell r="E1467" t="str">
            <v>N/A</v>
          </cell>
          <cell r="F1467" t="str">
            <v>C1_1_1164</v>
          </cell>
        </row>
        <row r="1468">
          <cell r="B1468">
            <v>404010202</v>
          </cell>
          <cell r="C1468" t="str">
            <v>NO DEVENGADOS</v>
          </cell>
          <cell r="D1468" t="str">
            <v>Cuenta base para Imputación saldo</v>
          </cell>
          <cell r="E1468" t="str">
            <v>N/A</v>
          </cell>
          <cell r="F1468" t="str">
            <v>C1_1_1165</v>
          </cell>
        </row>
        <row r="1469">
          <cell r="B1469">
            <v>4040103</v>
          </cell>
          <cell r="C1469" t="str">
            <v>RIESGOS CUBIERTOS CON ACTIVOS AFECTOS AL PLAN (-)</v>
          </cell>
          <cell r="D1469" t="str">
            <v>Cuenta base para Imputación saldo</v>
          </cell>
          <cell r="E1469" t="str">
            <v>N/A</v>
          </cell>
          <cell r="F1469" t="str">
            <v>C1_1_1166</v>
          </cell>
        </row>
        <row r="1470">
          <cell r="B1470">
            <v>40402</v>
          </cell>
          <cell r="C1470" t="str">
            <v>PLANES DE APORTACION DEFINIDA</v>
          </cell>
          <cell r="D1470" t="str">
            <v>Cuenta base para Imputación saldo</v>
          </cell>
          <cell r="E1470" t="str">
            <v>N/A</v>
          </cell>
          <cell r="F1470" t="str">
            <v>C1_1_1167</v>
          </cell>
        </row>
        <row r="1471">
          <cell r="B1471">
            <v>40403</v>
          </cell>
          <cell r="C1471" t="str">
            <v>OTROS COMPROMISOS</v>
          </cell>
          <cell r="D1471" t="str">
            <v>Cuenta base para Imputación saldo</v>
          </cell>
          <cell r="E1471" t="str">
            <v>N/A</v>
          </cell>
          <cell r="F1471" t="str">
            <v>C1_1_1168</v>
          </cell>
        </row>
        <row r="1472">
          <cell r="B1472">
            <v>405</v>
          </cell>
          <cell r="C1472" t="str">
            <v>OPERACIONES POR CUENTA DE TERCEROS</v>
          </cell>
          <cell r="D1472" t="str">
            <v>Cuenta Sumatorio Totales. Cuenta no computable (utilizar cuenta base incluyda en el sumatorio)</v>
          </cell>
        </row>
        <row r="1473">
          <cell r="B1473">
            <v>40501</v>
          </cell>
          <cell r="C1473" t="str">
            <v>AC.NOM.PROPIO CTA.DE TERCEROS</v>
          </cell>
          <cell r="D1473" t="str">
            <v>Cuenta base para Imputación saldo</v>
          </cell>
          <cell r="E1473" t="str">
            <v>N/A</v>
          </cell>
          <cell r="F1473" t="str">
            <v>C1_1_1171</v>
          </cell>
        </row>
        <row r="1474">
          <cell r="B1474">
            <v>40502</v>
          </cell>
          <cell r="C1474" t="str">
            <v>INSTRUMENTOS FINAN CONFIADOS TERCEROS</v>
          </cell>
          <cell r="D1474" t="str">
            <v>Cuenta Sumatorio Totales. Cuenta no computable (utilizar cuenta base incluyda en el sumatorio)</v>
          </cell>
        </row>
        <row r="1475">
          <cell r="B1475">
            <v>4050201</v>
          </cell>
          <cell r="C1475" t="str">
            <v>VAL.REPRESENTATIVOS DEUDA INSTRUM.CPTL</v>
          </cell>
          <cell r="D1475" t="str">
            <v>Cuenta base para Imputación saldo</v>
          </cell>
          <cell r="E1475" t="str">
            <v>N/A</v>
          </cell>
          <cell r="F1475" t="str">
            <v>C1_1_1172</v>
          </cell>
        </row>
        <row r="1476">
          <cell r="B1476">
            <v>4050202</v>
          </cell>
          <cell r="C1476" t="str">
            <v>OTROS INSTRUMENTOS FINANCIEROS</v>
          </cell>
          <cell r="D1476" t="str">
            <v>Cuenta Sumatorio Totales. Cuenta no computable (utilizar cuenta base incluyda en el sumatorio)</v>
          </cell>
        </row>
        <row r="1477">
          <cell r="B1477">
            <v>405020201</v>
          </cell>
          <cell r="C1477" t="str">
            <v>OTROS INSTRUMENTOS FINANCIEROS EN PODER DE LA ENTIDAD</v>
          </cell>
          <cell r="D1477" t="str">
            <v>Cuenta base para Imputación saldo</v>
          </cell>
          <cell r="E1477" t="str">
            <v>N/A</v>
          </cell>
          <cell r="F1477" t="str">
            <v>C1_1_1172</v>
          </cell>
        </row>
        <row r="1478">
          <cell r="B1478">
            <v>405020202</v>
          </cell>
          <cell r="C1478" t="str">
            <v>OTROS INSTRUMENTOS FINANCIEROS CONFIADOS A OTRAS ENTIDADES</v>
          </cell>
          <cell r="D1478" t="str">
            <v>Cuenta base para Imputación saldo</v>
          </cell>
          <cell r="E1478" t="str">
            <v>N/A</v>
          </cell>
          <cell r="F1478" t="str">
            <v>C1_1_1172</v>
          </cell>
        </row>
        <row r="1479">
          <cell r="B1479">
            <v>40503</v>
          </cell>
          <cell r="C1479" t="str">
            <v>TRANSFERENCIAS DE ACTIVOS</v>
          </cell>
          <cell r="D1479" t="str">
            <v>Cuenta Sumatorio Totales. Cuenta no computable (utilizar cuenta base incluyda en el sumatorio)</v>
          </cell>
        </row>
        <row r="1480">
          <cell r="B1480">
            <v>4050301</v>
          </cell>
          <cell r="C1480" t="str">
            <v>DADOS INTEGRAMENTE DE BAJA DEL BALANCE</v>
          </cell>
          <cell r="D1480" t="str">
            <v>Cuenta Sumatorio Totales. Cuenta no computable (utilizar cuenta base incluyda en el sumatorio)</v>
          </cell>
        </row>
        <row r="1481">
          <cell r="B1481">
            <v>405030101</v>
          </cell>
          <cell r="C1481" t="str">
            <v>ACT.HIP.TITU.PART.HIP (RD 685/1982)</v>
          </cell>
          <cell r="D1481" t="str">
            <v>Cuenta base para Imputación saldo</v>
          </cell>
          <cell r="E1481" t="str">
            <v>N/A</v>
          </cell>
          <cell r="F1481" t="str">
            <v>C1_1_1187</v>
          </cell>
        </row>
        <row r="1482">
          <cell r="B1482">
            <v>405030102</v>
          </cell>
          <cell r="C1482" t="str">
            <v>ACT.HIP.TITU.CERT.HIP.(LEY 3/1994)</v>
          </cell>
          <cell r="D1482" t="str">
            <v>Cuenta base para Imputación saldo</v>
          </cell>
          <cell r="E1482" t="str">
            <v>N/A</v>
          </cell>
          <cell r="F1482" t="str">
            <v>C1_1_1187</v>
          </cell>
        </row>
        <row r="1483">
          <cell r="B1483">
            <v>405030103</v>
          </cell>
          <cell r="C1483" t="str">
            <v>OTROS ACTIVOS TITULIZADOS (RD 926/1998)</v>
          </cell>
          <cell r="D1483" t="str">
            <v>Cuenta base para Imputación saldo</v>
          </cell>
          <cell r="E1483" t="str">
            <v>N/A</v>
          </cell>
          <cell r="F1483" t="str">
            <v>C1_1_1187</v>
          </cell>
        </row>
        <row r="1484">
          <cell r="B1484">
            <v>405030104</v>
          </cell>
          <cell r="C1484" t="str">
            <v>OTRAS TRANSFERENCIAS ENT.CDTO</v>
          </cell>
          <cell r="D1484" t="str">
            <v>Cuenta base para Imputación saldo</v>
          </cell>
          <cell r="E1484" t="str">
            <v>N/A</v>
          </cell>
          <cell r="F1484" t="str">
            <v>C1_1_1187</v>
          </cell>
        </row>
        <row r="1485">
          <cell r="B1485">
            <v>405030105</v>
          </cell>
          <cell r="C1485" t="str">
            <v>RESTO DE TRANSFERENCIAS</v>
          </cell>
          <cell r="D1485" t="str">
            <v>Cuenta base para Imputación saldo</v>
          </cell>
          <cell r="E1485" t="str">
            <v>N/A</v>
          </cell>
          <cell r="F1485" t="str">
            <v>C1_1_1187</v>
          </cell>
        </row>
        <row r="1486">
          <cell r="B1486">
            <v>4050305</v>
          </cell>
          <cell r="C1486" t="str">
            <v>DADOS DE BAJA DEL BALANCE ANTES DEL 1.1.2004</v>
          </cell>
          <cell r="D1486" t="str">
            <v>Cuenta base para Imputación saldo</v>
          </cell>
          <cell r="E1486" t="str">
            <v>N/A</v>
          </cell>
          <cell r="F1486" t="str">
            <v>C1_1_1187</v>
          </cell>
        </row>
        <row r="1487">
          <cell r="B1487">
            <v>4050302</v>
          </cell>
          <cell r="C1487" t="str">
            <v>MANTENIDOS INTEGRAMENTE EN EL BALANCE</v>
          </cell>
          <cell r="D1487" t="str">
            <v>Cuenta Sumatorio Totales. Cuenta no computable (utilizar cuenta base incluyda en el sumatorio)</v>
          </cell>
        </row>
        <row r="1488">
          <cell r="B1488">
            <v>405030201</v>
          </cell>
          <cell r="C1488" t="str">
            <v>ACT.HIP.TITU.PART.HIP (RD 685/1982)</v>
          </cell>
          <cell r="D1488" t="str">
            <v>Cuenta base para Imputación saldo</v>
          </cell>
          <cell r="E1488" t="str">
            <v>N/A</v>
          </cell>
          <cell r="F1488" t="str">
            <v>C1_1_1190</v>
          </cell>
        </row>
        <row r="1489">
          <cell r="B1489">
            <v>405030202</v>
          </cell>
          <cell r="C1489" t="str">
            <v>ACT.HIP.TITU.CERT.HIP.(LEY 3/1994)</v>
          </cell>
          <cell r="D1489" t="str">
            <v>Cuenta base para Imputación saldo</v>
          </cell>
          <cell r="E1489" t="str">
            <v>N/A</v>
          </cell>
          <cell r="F1489" t="str">
            <v>C1_1_1190</v>
          </cell>
        </row>
        <row r="1490">
          <cell r="B1490">
            <v>405030203</v>
          </cell>
          <cell r="C1490" t="str">
            <v>OTROS ACTIVOS TITULIZADOS (RD 926/1998)</v>
          </cell>
          <cell r="D1490" t="str">
            <v>Cuenta base para Imputación saldo</v>
          </cell>
          <cell r="E1490" t="str">
            <v>N/A</v>
          </cell>
          <cell r="F1490" t="str">
            <v>C1_1_1190</v>
          </cell>
        </row>
        <row r="1491">
          <cell r="B1491">
            <v>405030204</v>
          </cell>
          <cell r="C1491" t="str">
            <v>OTRAS TRANSFERENCIAS ENT.CDTO</v>
          </cell>
          <cell r="D1491" t="str">
            <v>Cuenta base para Imputación saldo</v>
          </cell>
          <cell r="E1491" t="str">
            <v>N/A</v>
          </cell>
          <cell r="F1491" t="str">
            <v>C1_1_1190</v>
          </cell>
        </row>
        <row r="1492">
          <cell r="B1492">
            <v>405030205</v>
          </cell>
          <cell r="C1492" t="str">
            <v>RESTO DE TRANSFERENCIAS</v>
          </cell>
          <cell r="D1492" t="str">
            <v>Cuenta base para Imputación saldo</v>
          </cell>
          <cell r="E1492" t="str">
            <v>N/A</v>
          </cell>
          <cell r="F1492" t="str">
            <v>C1_1_1190</v>
          </cell>
        </row>
        <row r="1493">
          <cell r="B1493">
            <v>4050303</v>
          </cell>
          <cell r="C1493" t="str">
            <v>DADOS PARCIALMENTE DE BAJA DEL BALANCE</v>
          </cell>
          <cell r="D1493" t="str">
            <v>Cuenta Sumatorio Totales. Cuenta no computable (utilizar cuenta base incluyda en el sumatorio)</v>
          </cell>
        </row>
        <row r="1494">
          <cell r="B1494">
            <v>405030301</v>
          </cell>
          <cell r="C1494" t="str">
            <v>ACT.HIP.TITU.PART.HIP (RD 685/1982)</v>
          </cell>
          <cell r="D1494" t="str">
            <v>Cuenta base para Imputación saldo</v>
          </cell>
          <cell r="E1494" t="str">
            <v>N/A</v>
          </cell>
          <cell r="F1494" t="str">
            <v>C1_1_1196</v>
          </cell>
        </row>
        <row r="1495">
          <cell r="B1495">
            <v>405030302</v>
          </cell>
          <cell r="C1495" t="str">
            <v>ACT.HIP.TITU.CERT.HIP.(LEY 3/1994)</v>
          </cell>
          <cell r="D1495" t="str">
            <v>Cuenta base para Imputación saldo</v>
          </cell>
          <cell r="E1495" t="str">
            <v>N/A</v>
          </cell>
          <cell r="F1495" t="str">
            <v>C1_1_1196</v>
          </cell>
        </row>
        <row r="1496">
          <cell r="B1496">
            <v>405030303</v>
          </cell>
          <cell r="C1496" t="str">
            <v>OTROS ACTIVOS TITULIZADOS (RD 926/1998)</v>
          </cell>
          <cell r="D1496" t="str">
            <v>Cuenta base para Imputación saldo</v>
          </cell>
          <cell r="E1496" t="str">
            <v>N/A</v>
          </cell>
          <cell r="F1496" t="str">
            <v>C1_1_1196</v>
          </cell>
        </row>
        <row r="1497">
          <cell r="B1497">
            <v>405030304</v>
          </cell>
          <cell r="C1497" t="str">
            <v>OTRAS TRANSFERENCIAS A ENTIDADES DE CRED</v>
          </cell>
          <cell r="D1497" t="str">
            <v>Cuenta base para Imputación saldo</v>
          </cell>
          <cell r="E1497" t="str">
            <v>N/A</v>
          </cell>
          <cell r="F1497" t="str">
            <v>C1_1_1196</v>
          </cell>
        </row>
        <row r="1498">
          <cell r="B1498">
            <v>405030305</v>
          </cell>
          <cell r="C1498" t="str">
            <v>RESTO DE TRANSFERENCIAS</v>
          </cell>
          <cell r="D1498" t="str">
            <v>Cuenta base para Imputación saldo</v>
          </cell>
          <cell r="E1498" t="str">
            <v>N/A</v>
          </cell>
          <cell r="F1498" t="str">
            <v>C1_1_1196</v>
          </cell>
        </row>
        <row r="1499">
          <cell r="B1499">
            <v>4050304</v>
          </cell>
          <cell r="C1499" t="str">
            <v>MANTENIDOS PARCIALMENTE EN EL BALANCE</v>
          </cell>
          <cell r="D1499" t="str">
            <v>Cuenta Sumatorio Totales. Cuenta no computable (utilizar cuenta base incluyda en el sumatorio)</v>
          </cell>
        </row>
        <row r="1500">
          <cell r="B1500">
            <v>405030401</v>
          </cell>
          <cell r="C1500" t="str">
            <v>ACT.HIP.TITU.PART.HIP (RD 685/1982)</v>
          </cell>
          <cell r="D1500" t="str">
            <v>Cuenta base para Imputación saldo</v>
          </cell>
          <cell r="E1500" t="str">
            <v>N/A</v>
          </cell>
          <cell r="F1500" t="str">
            <v>C1_1_1203</v>
          </cell>
        </row>
        <row r="1501">
          <cell r="B1501">
            <v>405030402</v>
          </cell>
          <cell r="C1501" t="str">
            <v>ACT.HIP.TITU.CERT.HIP.(LEY 3/1994)</v>
          </cell>
          <cell r="D1501" t="str">
            <v>Cuenta base para Imputación saldo</v>
          </cell>
          <cell r="E1501" t="str">
            <v>N/A</v>
          </cell>
          <cell r="F1501" t="str">
            <v>C1_1_1203</v>
          </cell>
        </row>
        <row r="1502">
          <cell r="B1502">
            <v>405030403</v>
          </cell>
          <cell r="C1502" t="str">
            <v>OTROS ACTIVOS TITULIZADOS (RD 926/1998)</v>
          </cell>
          <cell r="D1502" t="str">
            <v>Cuenta base para Imputación saldo</v>
          </cell>
          <cell r="E1502" t="str">
            <v>N/A</v>
          </cell>
          <cell r="F1502" t="str">
            <v>C1_1_1203</v>
          </cell>
        </row>
        <row r="1503">
          <cell r="B1503">
            <v>405030404</v>
          </cell>
          <cell r="C1503" t="str">
            <v>OTRAS TRANSFERENCIAS ENT.CDTO</v>
          </cell>
          <cell r="D1503" t="str">
            <v>Cuenta base para Imputación saldo</v>
          </cell>
          <cell r="E1503" t="str">
            <v>N/A</v>
          </cell>
          <cell r="F1503" t="str">
            <v>C1_1_1203</v>
          </cell>
        </row>
        <row r="1504">
          <cell r="B1504">
            <v>405030405</v>
          </cell>
          <cell r="C1504" t="str">
            <v>RESTO DE TRANSFERENCIAS</v>
          </cell>
          <cell r="D1504" t="str">
            <v>Cuenta base para Imputación saldo</v>
          </cell>
          <cell r="E1504" t="str">
            <v>N/A</v>
          </cell>
          <cell r="F1504" t="str">
            <v>C1_1_1203</v>
          </cell>
        </row>
        <row r="1505">
          <cell r="B1505">
            <v>40504</v>
          </cell>
          <cell r="C1505" t="str">
            <v>EF.CONDICIONALESY VALORES RECIBIDOS EN COMISION DE COBRO</v>
          </cell>
          <cell r="D1505" t="str">
            <v>Cuenta Sumatorio Totales. Cuenta no computable (utilizar cuenta base incluyda en el sumatorio)</v>
          </cell>
        </row>
        <row r="1506">
          <cell r="B1506">
            <v>4050401</v>
          </cell>
          <cell r="C1506" t="str">
            <v>EFECTOS RECIBIDOS POR APLICACION</v>
          </cell>
          <cell r="D1506" t="str">
            <v>Cuenta base para Imputación saldo</v>
          </cell>
          <cell r="E1506" t="str">
            <v>N/A</v>
          </cell>
          <cell r="F1506" t="str">
            <v>C1_1_1210</v>
          </cell>
        </row>
        <row r="1507">
          <cell r="B1507">
            <v>4050402</v>
          </cell>
          <cell r="C1507" t="str">
            <v>RESTO</v>
          </cell>
          <cell r="D1507" t="str">
            <v>Cuenta base para Imputación saldo</v>
          </cell>
          <cell r="E1507" t="str">
            <v>N/A</v>
          </cell>
          <cell r="F1507" t="str">
            <v>C1_1_1210</v>
          </cell>
        </row>
        <row r="1508">
          <cell r="B1508">
            <v>40505</v>
          </cell>
          <cell r="C1508" t="str">
            <v>VALORES RECIBIDOS EN PRESTAMO</v>
          </cell>
          <cell r="D1508" t="str">
            <v>Cuenta Sumatorio Totales. Cuenta no computable (utilizar cuenta base incluyda en el sumatorio)</v>
          </cell>
        </row>
        <row r="1509">
          <cell r="B1509">
            <v>4050501</v>
          </cell>
          <cell r="C1509" t="str">
            <v>VALORES REPRESENTATIVOS DE DEUDA</v>
          </cell>
          <cell r="D1509" t="str">
            <v>Cuenta base para Imputación saldo</v>
          </cell>
          <cell r="E1509" t="str">
            <v>N/A</v>
          </cell>
          <cell r="F1509" t="str">
            <v>C1_1_1215</v>
          </cell>
        </row>
        <row r="1510">
          <cell r="B1510">
            <v>4050502</v>
          </cell>
          <cell r="C1510" t="str">
            <v>INSTRUMENTOS DE CAPITAL</v>
          </cell>
          <cell r="D1510" t="str">
            <v>Cuenta base para Imputación saldo</v>
          </cell>
          <cell r="E1510" t="str">
            <v>N/A</v>
          </cell>
          <cell r="F1510" t="str">
            <v>C1_1_1216</v>
          </cell>
        </row>
        <row r="1511">
          <cell r="B1511">
            <v>40506</v>
          </cell>
          <cell r="C1511" t="str">
            <v>RECURSOS DE CLIENTES FUERA DE BALANCE</v>
          </cell>
          <cell r="D1511" t="str">
            <v>Cuenta Sumatorio Totales. Cuenta no computable (utilizar cuenta base incluyda en el sumatorio)</v>
          </cell>
        </row>
        <row r="1512">
          <cell r="B1512">
            <v>4050601</v>
          </cell>
          <cell r="C1512" t="str">
            <v>GESTIONADOS POR EL GRUPO</v>
          </cell>
          <cell r="D1512" t="str">
            <v>Cuenta Sumatorio Totales. Cuenta no computable (utilizar cuenta base incluyda en el sumatorio)</v>
          </cell>
        </row>
        <row r="1513">
          <cell r="B1513">
            <v>405060101</v>
          </cell>
          <cell r="C1513" t="str">
            <v>SOCIEDADES Y FONDOS DE INVERSION</v>
          </cell>
          <cell r="D1513" t="str">
            <v>Cuenta base para Imputación saldo</v>
          </cell>
          <cell r="E1513" t="str">
            <v>N/A</v>
          </cell>
          <cell r="F1513" t="str">
            <v>C1_1_1217</v>
          </cell>
        </row>
        <row r="1514">
          <cell r="B1514">
            <v>405060102</v>
          </cell>
          <cell r="C1514" t="str">
            <v>FONDOS DE PENSIONES</v>
          </cell>
          <cell r="D1514" t="str">
            <v>Cuenta base para Imputación saldo</v>
          </cell>
          <cell r="E1514" t="str">
            <v>N/A</v>
          </cell>
          <cell r="F1514" t="str">
            <v>C1_1_1217</v>
          </cell>
        </row>
        <row r="1515">
          <cell r="B1515">
            <v>405060103</v>
          </cell>
          <cell r="C1515" t="str">
            <v>AHORRO EN CONTRATOS DE SEGURO</v>
          </cell>
          <cell r="D1515" t="str">
            <v>Cuenta base para Imputación saldo</v>
          </cell>
          <cell r="E1515" t="str">
            <v>N/A</v>
          </cell>
          <cell r="F1515" t="str">
            <v>C1_1_1217</v>
          </cell>
        </row>
        <row r="1516">
          <cell r="B1516">
            <v>405060104</v>
          </cell>
          <cell r="C1516" t="str">
            <v>CARTERAS CLIENTES GEST.DISCRECIONALMENTE</v>
          </cell>
          <cell r="D1516" t="str">
            <v>Cuenta base para Imputación saldo</v>
          </cell>
          <cell r="E1516" t="str">
            <v>N/A</v>
          </cell>
          <cell r="F1516" t="str">
            <v>C1_1_1217</v>
          </cell>
        </row>
        <row r="1517">
          <cell r="B1517">
            <v>4050602</v>
          </cell>
          <cell r="C1517" t="str">
            <v>COMERCIALIZADOS NO GESTIONADOS POR GRUPO</v>
          </cell>
          <cell r="D1517" t="str">
            <v>Cuenta Sumatorio Totales. Cuenta no computable (utilizar cuenta base incluyda en el sumatorio)</v>
          </cell>
        </row>
        <row r="1518">
          <cell r="B1518">
            <v>405060201</v>
          </cell>
          <cell r="C1518" t="str">
            <v>Sociedades y fondos de inversión</v>
          </cell>
          <cell r="D1518" t="str">
            <v>Cuenta base para Imputación saldo</v>
          </cell>
          <cell r="E1518" t="str">
            <v>N/A</v>
          </cell>
          <cell r="F1518" t="str">
            <v>C1_1_1217</v>
          </cell>
        </row>
        <row r="1519">
          <cell r="B1519">
            <v>405060202</v>
          </cell>
          <cell r="C1519" t="str">
            <v>Fondos de pensiones</v>
          </cell>
          <cell r="D1519" t="str">
            <v>Cuenta base para Imputación saldo</v>
          </cell>
          <cell r="E1519" t="str">
            <v>N/A</v>
          </cell>
          <cell r="F1519" t="str">
            <v>C1_1_1217</v>
          </cell>
        </row>
        <row r="1520">
          <cell r="B1520">
            <v>405060203</v>
          </cell>
          <cell r="C1520" t="str">
            <v>Ahorro en contratos de seguro</v>
          </cell>
          <cell r="D1520" t="str">
            <v>Cuenta base para Imputación saldo</v>
          </cell>
          <cell r="E1520" t="str">
            <v>N/A</v>
          </cell>
          <cell r="F1520" t="str">
            <v>C1_1_1217</v>
          </cell>
        </row>
        <row r="1521">
          <cell r="B1521">
            <v>405060204</v>
          </cell>
          <cell r="C1521" t="str">
            <v>Carteras de clientes gestionadas discrecionalmente</v>
          </cell>
          <cell r="D1521" t="str">
            <v>Cuenta base para Imputación saldo</v>
          </cell>
          <cell r="E1521" t="str">
            <v>N/A</v>
          </cell>
          <cell r="F1521" t="str">
            <v>C1_1_1217</v>
          </cell>
        </row>
        <row r="1522">
          <cell r="B1522">
            <v>406</v>
          </cell>
          <cell r="C1522" t="str">
            <v>OTRAS CUENTAS DE ORDEN</v>
          </cell>
          <cell r="D1522" t="str">
            <v>Cuenta Sumatorio Totales. Cuenta no computable (utilizar cuenta base incluyda en el sumatorio)</v>
          </cell>
        </row>
        <row r="1523">
          <cell r="B1523">
            <v>40601</v>
          </cell>
          <cell r="C1523" t="str">
            <v>DISPONIBLES A FAVOR DE LA ENTIDAD</v>
          </cell>
          <cell r="D1523" t="str">
            <v>Cuenta Sumatorio Totales. Cuenta no computable (utilizar cuenta base incluyda en el sumatorio)</v>
          </cell>
        </row>
        <row r="1524">
          <cell r="B1524">
            <v>4060101</v>
          </cell>
          <cell r="C1524" t="str">
            <v>EN BANCO DE ESPAÑA</v>
          </cell>
          <cell r="D1524" t="str">
            <v>Cuenta base para Imputación saldo</v>
          </cell>
          <cell r="E1524" t="str">
            <v>N/A</v>
          </cell>
          <cell r="F1524" t="str">
            <v>C1_1_1226</v>
          </cell>
        </row>
        <row r="1525">
          <cell r="B1525">
            <v>4060102</v>
          </cell>
          <cell r="C1525" t="str">
            <v>EN ENTIDADES DE CREDITO</v>
          </cell>
          <cell r="D1525" t="str">
            <v>Cuenta base para Imputación saldo</v>
          </cell>
          <cell r="E1525" t="str">
            <v>N/A</v>
          </cell>
          <cell r="F1525" t="str">
            <v>C1_1_1226</v>
          </cell>
        </row>
        <row r="1526">
          <cell r="B1526">
            <v>40602</v>
          </cell>
          <cell r="C1526" t="str">
            <v>ACTIVOS AFECTOS A OBLIGACIONES PROPIAS</v>
          </cell>
          <cell r="D1526" t="str">
            <v>Cuenta base para Imputación saldo</v>
          </cell>
          <cell r="E1526" t="str">
            <v>N/A</v>
          </cell>
          <cell r="F1526" t="str">
            <v>C1_1_1229</v>
          </cell>
        </row>
        <row r="1527">
          <cell r="B1527">
            <v>40603</v>
          </cell>
          <cell r="C1527" t="str">
            <v>GARANTIAS FINANCIERAS RECIBIDAS</v>
          </cell>
          <cell r="D1527" t="str">
            <v>Cuenta Sumatorio Totales. Cuenta no computable (utilizar cuenta base incluyda en el sumatorio)</v>
          </cell>
        </row>
        <row r="1528">
          <cell r="B1528">
            <v>4060301</v>
          </cell>
          <cell r="C1528" t="str">
            <v>DERIVADOS DE CREDITO COMPRADOS</v>
          </cell>
          <cell r="D1528" t="str">
            <v>Cuenta Sumatorio Totales. Cuenta no computable (utilizar cuenta base incluyda en el sumatorio)</v>
          </cell>
        </row>
        <row r="1529">
          <cell r="B1529">
            <v>406030101</v>
          </cell>
          <cell r="C1529" t="str">
            <v>PARA COBERTURA DE ACTIVOS FINANCIEROS</v>
          </cell>
          <cell r="D1529" t="str">
            <v>Cuenta base para Imputación saldo</v>
          </cell>
          <cell r="E1529" t="str">
            <v>N/A</v>
          </cell>
          <cell r="F1529" t="str">
            <v>C1_1_1232</v>
          </cell>
        </row>
        <row r="1530">
          <cell r="B1530">
            <v>406030102</v>
          </cell>
          <cell r="C1530" t="str">
            <v>PARA COBERTURA DE RIESGOS CONTINGENTES</v>
          </cell>
          <cell r="D1530" t="str">
            <v>Cuenta base para Imputación saldo</v>
          </cell>
          <cell r="E1530" t="str">
            <v>N/A</v>
          </cell>
          <cell r="F1530" t="str">
            <v>C1_1_1233</v>
          </cell>
        </row>
        <row r="1531">
          <cell r="B1531">
            <v>406030103</v>
          </cell>
          <cell r="C1531" t="str">
            <v>RESTO</v>
          </cell>
          <cell r="D1531" t="str">
            <v>Cuenta base para Imputación saldo</v>
          </cell>
          <cell r="E1531" t="str">
            <v>N/A</v>
          </cell>
          <cell r="F1531" t="str">
            <v>C1_1_1234</v>
          </cell>
        </row>
        <row r="1532">
          <cell r="B1532">
            <v>4060302</v>
          </cell>
          <cell r="C1532" t="str">
            <v>OTRAS GARANTIAS</v>
          </cell>
          <cell r="D1532" t="str">
            <v>Cuenta base para Imputación saldo</v>
          </cell>
          <cell r="E1532" t="str">
            <v>N/A</v>
          </cell>
          <cell r="F1532" t="str">
            <v>C1_1_1235</v>
          </cell>
        </row>
        <row r="1533">
          <cell r="B1533">
            <v>40604</v>
          </cell>
          <cell r="C1533" t="str">
            <v>ACTIVOS FALLIDOS</v>
          </cell>
          <cell r="D1533" t="str">
            <v>Cuenta Sumatorio Totales. Cuenta no computable (utilizar cuenta base incluyda en el sumatorio)</v>
          </cell>
        </row>
        <row r="1534">
          <cell r="B1534">
            <v>4060401</v>
          </cell>
          <cell r="C1534" t="str">
            <v>PRINCIPAL</v>
          </cell>
          <cell r="D1534" t="str">
            <v>Cuenta base para Imputación saldo</v>
          </cell>
          <cell r="E1534" t="str">
            <v>N/A</v>
          </cell>
          <cell r="F1534" t="str">
            <v>C1_1_1237</v>
          </cell>
        </row>
        <row r="1535">
          <cell r="B1535">
            <v>4060402</v>
          </cell>
          <cell r="C1535" t="str">
            <v>PRODUCTOS VENCIDOS Y NO COBRADOS</v>
          </cell>
          <cell r="D1535" t="str">
            <v>Cuenta base para Imputación saldo</v>
          </cell>
          <cell r="E1535" t="str">
            <v>N/A</v>
          </cell>
          <cell r="F1535" t="str">
            <v>C1_1_1237</v>
          </cell>
        </row>
        <row r="1536">
          <cell r="B1536">
            <v>40605</v>
          </cell>
          <cell r="C1536" t="str">
            <v>PRODUCTOS VENCIDOS Y NO COBRADOS ACT.DUDOSOS</v>
          </cell>
          <cell r="D1536" t="str">
            <v>Cuenta base para Imputación saldo</v>
          </cell>
          <cell r="E1536" t="str">
            <v>N/A</v>
          </cell>
          <cell r="F1536" t="str">
            <v>C1_1_1237</v>
          </cell>
        </row>
        <row r="1537">
          <cell r="B1537">
            <v>40606</v>
          </cell>
          <cell r="C1537" t="str">
            <v>OTROS CONTRATOS CONVENCIONALES INSTRUMENTOS FINANCIEROS</v>
          </cell>
          <cell r="D1537" t="str">
            <v>Cuenta Sumatorio Totales. Cuenta no computable (utilizar cuenta base incluyda en el sumatorio)</v>
          </cell>
        </row>
        <row r="1538">
          <cell r="B1538">
            <v>4060601</v>
          </cell>
          <cell r="C1538" t="str">
            <v>COMPRAVENTA DE DIVISAS NO VENCIDAS</v>
          </cell>
          <cell r="D1538" t="str">
            <v>Cuenta Sumatorio Totales. Cuenta no computable (utilizar cuenta base incluyda en el sumatorio)</v>
          </cell>
        </row>
        <row r="1539">
          <cell r="B1539">
            <v>406060101</v>
          </cell>
          <cell r="C1539" t="str">
            <v>COMPRAS DE DIVISAS CONTRA EUROS</v>
          </cell>
          <cell r="D1539" t="str">
            <v>Cuenta base para Imputación saldo</v>
          </cell>
          <cell r="E1539" t="str">
            <v>N/A</v>
          </cell>
          <cell r="F1539" t="str">
            <v>N/A</v>
          </cell>
        </row>
        <row r="1540">
          <cell r="B1540">
            <v>406060102</v>
          </cell>
          <cell r="C1540" t="str">
            <v>VENTAS DE DIVISAS CONTRA EUROS</v>
          </cell>
          <cell r="D1540" t="str">
            <v>Cuenta base para Imputación saldo</v>
          </cell>
          <cell r="E1540" t="str">
            <v>N/A</v>
          </cell>
          <cell r="F1540" t="str">
            <v>N/A</v>
          </cell>
        </row>
        <row r="1541">
          <cell r="B1541">
            <v>406060103</v>
          </cell>
          <cell r="C1541" t="str">
            <v>COMPRAS DE DIVISAS CONTRA OTRAS DIVISAS</v>
          </cell>
          <cell r="D1541" t="str">
            <v>Cuenta base para Imputación saldo</v>
          </cell>
          <cell r="E1541" t="str">
            <v>N/A</v>
          </cell>
          <cell r="F1541" t="str">
            <v>N/A</v>
          </cell>
        </row>
        <row r="1542">
          <cell r="B1542">
            <v>4060602</v>
          </cell>
          <cell r="C1542" t="str">
            <v>VENTAS CTADO DEUDA ANOTADA PDTES EJECUCION</v>
          </cell>
          <cell r="D1542" t="str">
            <v>Cuenta base para Imputación saldo</v>
          </cell>
          <cell r="E1542" t="str">
            <v>N/A</v>
          </cell>
          <cell r="F1542" t="str">
            <v>N/A</v>
          </cell>
        </row>
        <row r="1543">
          <cell r="B1543">
            <v>4060603</v>
          </cell>
          <cell r="C1543" t="str">
            <v>VENTAS DE OTROS INSTRUMENTOS FINANCIEROS</v>
          </cell>
          <cell r="D1543" t="str">
            <v>Cuenta base para Imputación saldo</v>
          </cell>
          <cell r="E1543" t="str">
            <v>N/A</v>
          </cell>
          <cell r="F1543" t="str">
            <v>N/A</v>
          </cell>
        </row>
        <row r="1544">
          <cell r="B1544">
            <v>40607</v>
          </cell>
          <cell r="C1544" t="str">
            <v>V.REPR.DEUDA INSTRUMENTOS DE CAPITAL ENTIDAD PODER O.ENTIDADES</v>
          </cell>
          <cell r="D1544" t="str">
            <v>Cuenta base para Imputación saldo</v>
          </cell>
          <cell r="E1544" t="str">
            <v>N/A</v>
          </cell>
          <cell r="F1544" t="str">
            <v>N/A</v>
          </cell>
        </row>
        <row r="1545">
          <cell r="B1545">
            <v>40608</v>
          </cell>
          <cell r="C1545" t="str">
            <v>DBTO.REPRES.VAL.NEG.EMITIDOS Y PENDIENTES SUSCRIPCION</v>
          </cell>
          <cell r="D1545" t="str">
            <v>Cuenta base para Imputación saldo</v>
          </cell>
          <cell r="E1545" t="str">
            <v>N/A</v>
          </cell>
          <cell r="F1545" t="str">
            <v>N/A</v>
          </cell>
        </row>
        <row r="1546">
          <cell r="B1546">
            <v>40609</v>
          </cell>
          <cell r="C1546" t="str">
            <v>EF.CONDIC.VAL ENVIADOS COMISION DE COBRO</v>
          </cell>
          <cell r="D1546" t="str">
            <v>Cuenta Sumatorio Totales. Cuenta no computable (utilizar cuenta base incluyda en el sumatorio)</v>
          </cell>
        </row>
        <row r="1547">
          <cell r="B1547">
            <v>4060901</v>
          </cell>
          <cell r="C1547" t="str">
            <v>APLICACION DE EFECTOS</v>
          </cell>
          <cell r="D1547" t="str">
            <v>Cuenta base para Imputación saldo</v>
          </cell>
          <cell r="E1547" t="str">
            <v>N/A</v>
          </cell>
          <cell r="F1547" t="str">
            <v>N/A</v>
          </cell>
        </row>
        <row r="1548">
          <cell r="B1548">
            <v>4060902</v>
          </cell>
          <cell r="C1548" t="str">
            <v>RESTO</v>
          </cell>
          <cell r="D1548" t="str">
            <v>Cuenta base para Imputación saldo</v>
          </cell>
          <cell r="E1548" t="str">
            <v>N/A</v>
          </cell>
          <cell r="F1548" t="str">
            <v>N/A</v>
          </cell>
        </row>
        <row r="1549">
          <cell r="B1549">
            <v>40610</v>
          </cell>
          <cell r="C1549" t="str">
            <v>EF.ACEPTADOS REPRES FINANC CONCEDIDAS</v>
          </cell>
          <cell r="D1549" t="str">
            <v>Cuenta base para Imputación saldo</v>
          </cell>
          <cell r="E1549" t="str">
            <v>N/A</v>
          </cell>
          <cell r="F1549" t="str">
            <v>N/A</v>
          </cell>
        </row>
        <row r="1550">
          <cell r="B1550">
            <v>40611</v>
          </cell>
          <cell r="C1550" t="str">
            <v>VALORES PRESTADOS</v>
          </cell>
          <cell r="D1550" t="str">
            <v>Cuenta Sumatorio Totales. Cuenta no computable (utilizar cuenta base incluyda en el sumatorio)</v>
          </cell>
        </row>
        <row r="1551">
          <cell r="B1551">
            <v>4061101</v>
          </cell>
          <cell r="C1551" t="str">
            <v>VALORES REPRESENTATIVOS DE DEUDA</v>
          </cell>
          <cell r="D1551" t="str">
            <v>Cuenta Sumatorio Totales. Cuenta no computable (utilizar cuenta base incluyda en el sumatorio)</v>
          </cell>
        </row>
        <row r="1552">
          <cell r="B1552">
            <v>406110101</v>
          </cell>
          <cell r="C1552" t="str">
            <v>A ENTIDADES DE CREDITO</v>
          </cell>
          <cell r="D1552" t="str">
            <v>Cuenta base para Imputación saldo</v>
          </cell>
          <cell r="E1552" t="str">
            <v>N/A</v>
          </cell>
          <cell r="F1552" t="str">
            <v>C1_1_1258</v>
          </cell>
        </row>
        <row r="1553">
          <cell r="B1553">
            <v>406110102</v>
          </cell>
          <cell r="C1553" t="str">
            <v>A ADMINISTRACIONES POBLICAS ESPAÑOLAS</v>
          </cell>
          <cell r="D1553" t="str">
            <v>Cuenta base para Imputación saldo</v>
          </cell>
          <cell r="E1553" t="str">
            <v>N/A</v>
          </cell>
          <cell r="F1553" t="str">
            <v>C1_1_1258</v>
          </cell>
        </row>
        <row r="1554">
          <cell r="B1554">
            <v>406110103</v>
          </cell>
          <cell r="C1554" t="str">
            <v>A OTROS SECTORES RESIDENTES</v>
          </cell>
          <cell r="D1554" t="str">
            <v>Cuenta base para Imputación saldo</v>
          </cell>
          <cell r="E1554" t="str">
            <v>N/A</v>
          </cell>
          <cell r="F1554" t="str">
            <v>C1_1_1258</v>
          </cell>
        </row>
        <row r="1555">
          <cell r="B1555">
            <v>406110104</v>
          </cell>
          <cell r="C1555" t="str">
            <v>A NO RESIDENTES</v>
          </cell>
          <cell r="D1555" t="str">
            <v>Cuenta base para Imputación saldo</v>
          </cell>
          <cell r="E1555" t="str">
            <v>N/A</v>
          </cell>
          <cell r="F1555" t="str">
            <v>C1_1_1258</v>
          </cell>
        </row>
        <row r="1556">
          <cell r="B1556">
            <v>4061102</v>
          </cell>
          <cell r="C1556" t="str">
            <v>INSTRUMENTOS DE CAPITAL</v>
          </cell>
          <cell r="D1556" t="str">
            <v>Cuenta Sumatorio Totales. Cuenta no computable (utilizar cuenta base incluyda en el sumatorio)</v>
          </cell>
        </row>
        <row r="1557">
          <cell r="B1557">
            <v>406110201</v>
          </cell>
          <cell r="C1557" t="str">
            <v>A ENTIDADES DE CREDITO</v>
          </cell>
          <cell r="D1557" t="str">
            <v>Cuenta base para Imputación saldo</v>
          </cell>
          <cell r="E1557" t="str">
            <v>N/A</v>
          </cell>
          <cell r="F1557" t="str">
            <v>C1_1_1263</v>
          </cell>
        </row>
        <row r="1558">
          <cell r="B1558">
            <v>406110202</v>
          </cell>
          <cell r="C1558" t="str">
            <v>A ADMINISTRACIONES POBLICAS ESPAÑOLAS</v>
          </cell>
          <cell r="D1558" t="str">
            <v>Cuenta base para Imputación saldo</v>
          </cell>
          <cell r="E1558" t="str">
            <v>N/A</v>
          </cell>
          <cell r="F1558" t="str">
            <v>C1_1_1263</v>
          </cell>
        </row>
        <row r="1559">
          <cell r="B1559">
            <v>406110203</v>
          </cell>
          <cell r="C1559" t="str">
            <v>A OTROS SECTORES RESIDENTES</v>
          </cell>
          <cell r="D1559" t="str">
            <v>Cuenta base para Imputación saldo</v>
          </cell>
          <cell r="E1559" t="str">
            <v>N/A</v>
          </cell>
          <cell r="F1559" t="str">
            <v>C1_1_1263</v>
          </cell>
        </row>
        <row r="1560">
          <cell r="B1560">
            <v>406110204</v>
          </cell>
          <cell r="C1560" t="str">
            <v>A NO RESIDENTES</v>
          </cell>
          <cell r="D1560" t="str">
            <v>Cuenta base para Imputación saldo</v>
          </cell>
          <cell r="E1560" t="str">
            <v>N/A</v>
          </cell>
          <cell r="F1560" t="str">
            <v>C1_1_1263</v>
          </cell>
        </row>
        <row r="1561">
          <cell r="B1561">
            <v>40612</v>
          </cell>
          <cell r="C1561" t="str">
            <v>VAL.VENDIDOS CDTO BOLSA PDTES.LIQUIDACIO</v>
          </cell>
          <cell r="D1561" t="str">
            <v>Cuenta base para Imputación saldo</v>
          </cell>
          <cell r="E1561" t="str">
            <v>N/A</v>
          </cell>
          <cell r="F1561" t="str">
            <v>C1_1_1263</v>
          </cell>
        </row>
        <row r="1562">
          <cell r="B1562">
            <v>40613</v>
          </cell>
          <cell r="C1562" t="str">
            <v>RESTO DE CUENTAS DE ORDEN</v>
          </cell>
          <cell r="D1562" t="str">
            <v>Cuenta base para Imputación saldo</v>
          </cell>
          <cell r="E1562" t="str">
            <v>N/A</v>
          </cell>
          <cell r="F1562" t="str">
            <v>N/A</v>
          </cell>
        </row>
        <row r="1563">
          <cell r="B1563">
            <v>5</v>
          </cell>
          <cell r="C1563" t="str">
            <v>CUENTA DE PÉRDIDAS Y GANANCIAS</v>
          </cell>
          <cell r="D1563" t="str">
            <v>TIPO DE CUENTA</v>
          </cell>
        </row>
        <row r="1564">
          <cell r="B1564">
            <v>501</v>
          </cell>
          <cell r="C1564" t="str">
            <v xml:space="preserve">INTERESES Y RENDIMIENTOS ASIMILADOS                                             </v>
          </cell>
          <cell r="D1564" t="str">
            <v>Cuenta base para Imputación saldo</v>
          </cell>
        </row>
        <row r="1565">
          <cell r="B1565">
            <v>50101</v>
          </cell>
          <cell r="C1565" t="str">
            <v xml:space="preserve">DEPOSITOS EN BANCOS CENTRALES                                                   </v>
          </cell>
          <cell r="D1565" t="str">
            <v>Cuenta Sumatorio Totales. Cuenta no computable (utilizar cuenta base incluyda en el sumatorio)</v>
          </cell>
        </row>
        <row r="1566">
          <cell r="B1566">
            <v>5010101</v>
          </cell>
          <cell r="C1566" t="str">
            <v xml:space="preserve">BANCO DE ESPAÑA                                                                 </v>
          </cell>
          <cell r="D1566" t="str">
            <v>Cuenta Sumatorio Totales. Cuenta no computable (utilizar cuenta base incluyda en el sumatorio)</v>
          </cell>
        </row>
        <row r="1567">
          <cell r="B1567">
            <v>501010101</v>
          </cell>
          <cell r="C1567" t="str">
            <v xml:space="preserve">BANCO DE ESPAÑA                                                                 </v>
          </cell>
          <cell r="D1567" t="str">
            <v>Cuenta base para Imputación saldo</v>
          </cell>
          <cell r="E1567" t="str">
            <v>Anejo_III_2_0001</v>
          </cell>
          <cell r="F1567" t="str">
            <v xml:space="preserve">C3_1_0002 </v>
          </cell>
        </row>
        <row r="1568">
          <cell r="B1568">
            <v>5010102</v>
          </cell>
          <cell r="C1568" t="str">
            <v xml:space="preserve">OTROS BANCOS CENTRALES                                                          </v>
          </cell>
          <cell r="D1568" t="str">
            <v>Cuenta Sumatorio Totales. Cuenta no computable (utilizar cuenta base incluyda en el sumatorio)</v>
          </cell>
        </row>
        <row r="1569">
          <cell r="B1569">
            <v>501010201</v>
          </cell>
          <cell r="C1569" t="str">
            <v xml:space="preserve">OTROS BANCOS CENTRALES                                                          </v>
          </cell>
          <cell r="D1569" t="str">
            <v>Cuenta base para Imputación saldo</v>
          </cell>
          <cell r="E1569" t="str">
            <v>Anejo_III_2_0001</v>
          </cell>
          <cell r="F1569" t="str">
            <v xml:space="preserve">C3_1_0002 </v>
          </cell>
        </row>
        <row r="1570">
          <cell r="B1570">
            <v>50102</v>
          </cell>
          <cell r="C1570" t="str">
            <v xml:space="preserve">DEPOSITOS ENTIDADES CREDITO                                                     </v>
          </cell>
          <cell r="D1570" t="str">
            <v>Cuenta Sumatorio Totales. Cuenta no computable (utilizar cuenta base incluyda en el sumatorio)</v>
          </cell>
        </row>
        <row r="1571">
          <cell r="B1571">
            <v>5010201</v>
          </cell>
          <cell r="C1571" t="str">
            <v xml:space="preserve">CUENTAS MUTUAS                                                                  </v>
          </cell>
          <cell r="D1571" t="str">
            <v>Cuenta Sumatorio Totales. Cuenta no computable (utilizar cuenta base incluyda en el sumatorio)</v>
          </cell>
        </row>
        <row r="1572">
          <cell r="B1572">
            <v>501020101</v>
          </cell>
          <cell r="C1572" t="str">
            <v xml:space="preserve">CUENTAS MUTUAS                                                                  </v>
          </cell>
          <cell r="D1572" t="str">
            <v>Cuenta base para Imputación saldo</v>
          </cell>
          <cell r="E1572" t="str">
            <v>Anejo_III_2_0001</v>
          </cell>
          <cell r="F1572" t="str">
            <v xml:space="preserve">C3_1_0006 </v>
          </cell>
        </row>
        <row r="1573">
          <cell r="B1573">
            <v>5010202</v>
          </cell>
          <cell r="C1573" t="str">
            <v xml:space="preserve">CUENTAS A PLAZO                                                                 </v>
          </cell>
          <cell r="D1573" t="str">
            <v>Cuenta Sumatorio Totales. Cuenta no computable (utilizar cuenta base incluyda en el sumatorio)</v>
          </cell>
        </row>
        <row r="1574">
          <cell r="B1574">
            <v>501020201</v>
          </cell>
          <cell r="C1574" t="str">
            <v xml:space="preserve">CUENTAS A PLAZO                                                                 </v>
          </cell>
          <cell r="D1574" t="str">
            <v>Cuenta base para Imputación saldo</v>
          </cell>
          <cell r="E1574" t="str">
            <v>Anejo_III_2_0001</v>
          </cell>
          <cell r="F1574" t="str">
            <v xml:space="preserve">C3_1_0007 </v>
          </cell>
        </row>
        <row r="1575">
          <cell r="B1575">
            <v>5010203</v>
          </cell>
          <cell r="C1575" t="str">
            <v xml:space="preserve">ACTIVOS FINANCIEROS HIBRIDOS                                                    </v>
          </cell>
          <cell r="D1575" t="str">
            <v>Cuenta Sumatorio Totales. Cuenta no computable (utilizar cuenta base incluyda en el sumatorio)</v>
          </cell>
        </row>
        <row r="1576">
          <cell r="B1576">
            <v>501020301</v>
          </cell>
          <cell r="C1576" t="str">
            <v xml:space="preserve">ACTIVOS FINANCIEROS HIBRIDOS                                                    </v>
          </cell>
          <cell r="D1576" t="str">
            <v>Cuenta base para Imputación saldo</v>
          </cell>
          <cell r="E1576" t="str">
            <v>Anejo_III_2_0001</v>
          </cell>
          <cell r="F1576" t="str">
            <v xml:space="preserve">C3_1_0008 </v>
          </cell>
        </row>
        <row r="1577">
          <cell r="B1577">
            <v>5010204</v>
          </cell>
          <cell r="C1577" t="str">
            <v xml:space="preserve">ADQUISICION TEMPORAL ACTIVOS                                                    </v>
          </cell>
          <cell r="D1577" t="str">
            <v>Cuenta Sumatorio Totales. Cuenta no computable (utilizar cuenta base incluyda en el sumatorio)</v>
          </cell>
        </row>
        <row r="1578">
          <cell r="B1578">
            <v>501020401</v>
          </cell>
          <cell r="C1578" t="str">
            <v xml:space="preserve">ADQUISICION TEMPORAL ACTIVOS                                                    </v>
          </cell>
          <cell r="D1578" t="str">
            <v>Cuenta base para Imputación saldo</v>
          </cell>
          <cell r="E1578" t="str">
            <v>Anejo_III_2_0001</v>
          </cell>
          <cell r="F1578" t="str">
            <v xml:space="preserve">C3_1_0009 </v>
          </cell>
        </row>
        <row r="1579">
          <cell r="B1579">
            <v>5010205</v>
          </cell>
          <cell r="C1579" t="str">
            <v xml:space="preserve">OTRAS CUENTAS                                                                   </v>
          </cell>
          <cell r="D1579" t="str">
            <v>Cuenta Sumatorio Totales. Cuenta no computable (utilizar cuenta base incluyda en el sumatorio)</v>
          </cell>
        </row>
        <row r="1580">
          <cell r="B1580">
            <v>501020501</v>
          </cell>
          <cell r="C1580" t="str">
            <v xml:space="preserve">OTRAS CUENTAS                                                                   </v>
          </cell>
          <cell r="D1580" t="str">
            <v>Cuenta base para Imputación saldo</v>
          </cell>
          <cell r="E1580" t="str">
            <v>Anejo_III_2_0001</v>
          </cell>
          <cell r="F1580" t="str">
            <v xml:space="preserve">C3_1_0010 </v>
          </cell>
        </row>
        <row r="1581">
          <cell r="B1581">
            <v>50103</v>
          </cell>
          <cell r="C1581" t="str">
            <v xml:space="preserve">OP MCDO MONET ENTID CONTRAPARTIDA                                               </v>
          </cell>
          <cell r="D1581" t="str">
            <v>Cuenta Sumatorio Totales. Cuenta no computable (utilizar cuenta base incluyda en el sumatorio)</v>
          </cell>
        </row>
        <row r="1582">
          <cell r="B1582">
            <v>5010301</v>
          </cell>
          <cell r="C1582" t="str">
            <v xml:space="preserve">OP MCDO MONET ENTID CONTRAPARTIDA                                               </v>
          </cell>
          <cell r="D1582" t="str">
            <v>Cuenta base para Imputación saldo</v>
          </cell>
          <cell r="E1582" t="str">
            <v>Anejo_III_2_0001</v>
          </cell>
          <cell r="F1582" t="str">
            <v xml:space="preserve">C3_1_0015 </v>
          </cell>
        </row>
        <row r="1583">
          <cell r="B1583">
            <v>50104</v>
          </cell>
          <cell r="C1583" t="str">
            <v xml:space="preserve">CREDITO A LA CLIENTELA                                                          </v>
          </cell>
          <cell r="D1583" t="str">
            <v>Cuenta Sumatorio Totales. Cuenta no computable (utilizar cuenta base incluyda en el sumatorio)</v>
          </cell>
        </row>
        <row r="1584">
          <cell r="B1584">
            <v>5010401</v>
          </cell>
          <cell r="C1584" t="str">
            <v xml:space="preserve">ADMINISTRACIONES PUBLICAS ESPAÑOLAS                                             </v>
          </cell>
          <cell r="D1584" t="str">
            <v>Cuenta Sumatorio Totales. Cuenta no computable (utilizar cuenta base incluyda en el sumatorio)</v>
          </cell>
        </row>
        <row r="1585">
          <cell r="B1585">
            <v>501040101</v>
          </cell>
          <cell r="C1585" t="str">
            <v xml:space="preserve">ADMINISTRACION CENTRAL                                                          </v>
          </cell>
          <cell r="D1585" t="str">
            <v>Cuenta Sumatorio Totales. Cuenta no computable (utilizar cuenta base incluyda en el sumatorio)</v>
          </cell>
        </row>
        <row r="1586">
          <cell r="B1586">
            <v>50104010101</v>
          </cell>
          <cell r="C1586" t="str">
            <v xml:space="preserve">ADMINISTRACION CENTRAL                                                          </v>
          </cell>
          <cell r="D1586" t="str">
            <v>Cuenta base para Imputación saldo</v>
          </cell>
          <cell r="E1586" t="str">
            <v>Anejo_III_2_0001</v>
          </cell>
          <cell r="F1586" t="str">
            <v xml:space="preserve">C3_1_0051 </v>
          </cell>
        </row>
        <row r="1587">
          <cell r="B1587">
            <v>501040102</v>
          </cell>
          <cell r="C1587" t="str">
            <v xml:space="preserve">ADMINISTRACIONES AUTONOMICAS                                                    </v>
          </cell>
          <cell r="D1587" t="str">
            <v>Cuenta Sumatorio Totales. Cuenta no computable (utilizar cuenta base incluyda en el sumatorio)</v>
          </cell>
        </row>
        <row r="1588">
          <cell r="B1588">
            <v>50104010201</v>
          </cell>
          <cell r="C1588" t="str">
            <v xml:space="preserve">ADMINISTRACIONES AUTONOMICAS                                                    </v>
          </cell>
          <cell r="D1588" t="str">
            <v>Cuenta base para Imputación saldo</v>
          </cell>
          <cell r="E1588" t="str">
            <v>Anejo_III_2_0001</v>
          </cell>
          <cell r="F1588" t="str">
            <v xml:space="preserve">C3_1_0051 </v>
          </cell>
        </row>
        <row r="1589">
          <cell r="B1589">
            <v>501040103</v>
          </cell>
          <cell r="C1589" t="str">
            <v xml:space="preserve">ADMINISTRACIONES LOCALES                                                       </v>
          </cell>
          <cell r="D1589" t="str">
            <v>Cuenta Sumatorio Totales. Cuenta no computable (utilizar cuenta base incluyda en el sumatorio)</v>
          </cell>
        </row>
        <row r="1590">
          <cell r="B1590">
            <v>50104010301</v>
          </cell>
          <cell r="C1590" t="str">
            <v xml:space="preserve">ADMINISTRACIONES LOCALES                                                       </v>
          </cell>
          <cell r="D1590" t="str">
            <v>Cuenta base para Imputación saldo</v>
          </cell>
          <cell r="E1590" t="str">
            <v>Anejo_III_2_0001</v>
          </cell>
          <cell r="F1590" t="str">
            <v xml:space="preserve">C3_1_0051 </v>
          </cell>
        </row>
        <row r="1591">
          <cell r="B1591">
            <v>501040104</v>
          </cell>
          <cell r="C1591" t="str">
            <v xml:space="preserve">ADMINISTRACION DE SEGURIDAD SOCIAL                                              </v>
          </cell>
          <cell r="D1591" t="str">
            <v>Cuenta Sumatorio Totales. Cuenta no computable (utilizar cuenta base incluyda en el sumatorio)</v>
          </cell>
        </row>
        <row r="1592">
          <cell r="B1592">
            <v>50104010401</v>
          </cell>
          <cell r="C1592" t="str">
            <v xml:space="preserve">ADMINISTRACION DE SEGURIDAD SOCIAL                                              </v>
          </cell>
          <cell r="D1592" t="str">
            <v>Cuenta base para Imputación saldo</v>
          </cell>
          <cell r="E1592" t="str">
            <v>Anejo_III_2_0001</v>
          </cell>
          <cell r="F1592" t="str">
            <v xml:space="preserve">C3_1_0051 </v>
          </cell>
        </row>
        <row r="1593">
          <cell r="B1593">
            <v>5010402</v>
          </cell>
          <cell r="C1593" t="str">
            <v xml:space="preserve">OTROS SECTORES RESIDENTES                                                       </v>
          </cell>
          <cell r="D1593" t="str">
            <v>Cuenta Sumatorio Totales. Cuenta no computable (utilizar cuenta base incluyda en el sumatorio)</v>
          </cell>
        </row>
        <row r="1594">
          <cell r="B1594">
            <v>501040201</v>
          </cell>
          <cell r="C1594" t="str">
            <v xml:space="preserve">EFECTOS COMERCIALES Y ANTICIPOS                                                 </v>
          </cell>
          <cell r="D1594" t="str">
            <v>Cuenta Sumatorio Totales. Cuenta no computable (utilizar cuenta base incluyda en el sumatorio)</v>
          </cell>
        </row>
        <row r="1595">
          <cell r="B1595">
            <v>50104020101</v>
          </cell>
          <cell r="C1595" t="str">
            <v xml:space="preserve">EFECTOS COMERCIALES Y ANTICIPOS                                                 </v>
          </cell>
          <cell r="D1595" t="str">
            <v>Cuenta base para Imputación saldo</v>
          </cell>
          <cell r="E1595" t="str">
            <v>Anejo_III_2_0001</v>
          </cell>
          <cell r="F1595" t="str">
            <v xml:space="preserve">C3_1_0056 </v>
          </cell>
        </row>
        <row r="1596">
          <cell r="B1596">
            <v>501040202</v>
          </cell>
          <cell r="C1596" t="str">
            <v xml:space="preserve">RESTO CREDITO COMERCIAL CON RECURSO                                             </v>
          </cell>
          <cell r="D1596" t="str">
            <v>Cuenta Sumatorio Totales. Cuenta no computable (utilizar cuenta base incluyda en el sumatorio)</v>
          </cell>
        </row>
        <row r="1597">
          <cell r="B1597">
            <v>50104020201</v>
          </cell>
          <cell r="C1597" t="str">
            <v xml:space="preserve">RESTO CREDITO COMERCIAL CON RECURSO                                             </v>
          </cell>
          <cell r="D1597" t="str">
            <v>Cuenta base para Imputación saldo</v>
          </cell>
          <cell r="E1597" t="str">
            <v>Anejo_III_2_0001</v>
          </cell>
          <cell r="F1597" t="str">
            <v xml:space="preserve">C3_1_0056 </v>
          </cell>
        </row>
        <row r="1598">
          <cell r="B1598">
            <v>501040203</v>
          </cell>
          <cell r="C1598" t="str">
            <v xml:space="preserve">CREDITO COMERCIAL SIN RECURSO                                                   </v>
          </cell>
          <cell r="D1598" t="str">
            <v>Cuenta Sumatorio Totales. Cuenta no computable (utilizar cuenta base incluyda en el sumatorio)</v>
          </cell>
        </row>
        <row r="1599">
          <cell r="B1599">
            <v>50104020301</v>
          </cell>
          <cell r="C1599" t="str">
            <v xml:space="preserve">CREDITO COMERCIAL SIN RECURSO                                                   </v>
          </cell>
          <cell r="D1599" t="str">
            <v>Cuenta base para Imputación saldo</v>
          </cell>
          <cell r="E1599" t="str">
            <v>Anejo_III_2_0001</v>
          </cell>
          <cell r="F1599" t="str">
            <v xml:space="preserve">C3_1_0056 </v>
          </cell>
        </row>
        <row r="1600">
          <cell r="B1600">
            <v>501040204</v>
          </cell>
          <cell r="C1600" t="str">
            <v xml:space="preserve">DEUDORES CON GARANTIA HIPOTECARIA                                               </v>
          </cell>
          <cell r="D1600" t="str">
            <v>Cuenta Sumatorio Totales. Cuenta no computable (utilizar cuenta base incluyda en el sumatorio)</v>
          </cell>
        </row>
        <row r="1601">
          <cell r="B1601">
            <v>50104020401</v>
          </cell>
          <cell r="C1601" t="str">
            <v xml:space="preserve">DEUDORES CON GARANTIA HIPOTECARIA                                               </v>
          </cell>
          <cell r="D1601" t="str">
            <v>Cuenta base para Imputación saldo</v>
          </cell>
          <cell r="E1601" t="str">
            <v>Anejo_III_2_0001</v>
          </cell>
          <cell r="F1601" t="str">
            <v xml:space="preserve">C3_1_0057 </v>
          </cell>
        </row>
        <row r="1602">
          <cell r="B1602">
            <v>501040205</v>
          </cell>
          <cell r="C1602" t="str">
            <v xml:space="preserve">OTROS DEUDORES CON GARANTIA REAL                                                </v>
          </cell>
          <cell r="D1602" t="str">
            <v>Cuenta Sumatorio Totales. Cuenta no computable (utilizar cuenta base incluyda en el sumatorio)</v>
          </cell>
        </row>
        <row r="1603">
          <cell r="B1603">
            <v>50104020501</v>
          </cell>
          <cell r="C1603" t="str">
            <v xml:space="preserve">OTROS DEUDORES CON GARANTIA REAL                                                </v>
          </cell>
          <cell r="D1603" t="str">
            <v>Cuenta base para Imputación saldo</v>
          </cell>
          <cell r="E1603" t="str">
            <v>Anejo_III_2_0001</v>
          </cell>
          <cell r="F1603" t="str">
            <v xml:space="preserve">C3_1_0057 </v>
          </cell>
        </row>
        <row r="1604">
          <cell r="B1604">
            <v>501040206</v>
          </cell>
          <cell r="C1604" t="str">
            <v xml:space="preserve">ADQUISICION TEMPORAL DE ACTIVOS                                                 </v>
          </cell>
          <cell r="D1604" t="str">
            <v>Cuenta Sumatorio Totales. Cuenta no computable (utilizar cuenta base incluyda en el sumatorio)</v>
          </cell>
        </row>
        <row r="1605">
          <cell r="B1605">
            <v>50104020601</v>
          </cell>
          <cell r="C1605" t="str">
            <v xml:space="preserve">ADQUISICION TEMPORAL DE ACTIVOS                                                 </v>
          </cell>
          <cell r="D1605" t="str">
            <v>Cuenta base para Imputación saldo</v>
          </cell>
          <cell r="E1605" t="str">
            <v>Anejo_III_2_0001</v>
          </cell>
          <cell r="F1605" t="str">
            <v xml:space="preserve">C3_1_0058 </v>
          </cell>
        </row>
        <row r="1606">
          <cell r="B1606">
            <v>501040207</v>
          </cell>
          <cell r="C1606" t="str">
            <v xml:space="preserve">ACTIVOS FINANCIEROS HIBRIDOS                                                    </v>
          </cell>
          <cell r="D1606" t="str">
            <v>Cuenta Sumatorio Totales. Cuenta no computable (utilizar cuenta base incluyda en el sumatorio)</v>
          </cell>
        </row>
        <row r="1607">
          <cell r="B1607">
            <v>50104020701</v>
          </cell>
          <cell r="C1607" t="str">
            <v xml:space="preserve">ACTIVOS FINANCIEROS HIBRIDOS                                                    </v>
          </cell>
          <cell r="D1607" t="str">
            <v>Cuenta base para Imputación saldo</v>
          </cell>
          <cell r="E1607" t="str">
            <v>Anejo_III_2_0001</v>
          </cell>
          <cell r="F1607" t="str">
            <v xml:space="preserve">C3_1_0059 </v>
          </cell>
        </row>
        <row r="1608">
          <cell r="B1608">
            <v>501040208</v>
          </cell>
          <cell r="C1608" t="str">
            <v xml:space="preserve">CREDITOS Y PRESTAMOS SUBORDINADOS                                               </v>
          </cell>
          <cell r="D1608" t="str">
            <v>Cuenta Sumatorio Totales. Cuenta no computable (utilizar cuenta base incluyda en el sumatorio)</v>
          </cell>
        </row>
        <row r="1609">
          <cell r="B1609">
            <v>50104020801</v>
          </cell>
          <cell r="C1609" t="str">
            <v xml:space="preserve">CREDITOS Y PRESTAMOS SUBORDINADOS                                               </v>
          </cell>
          <cell r="D1609" t="str">
            <v>Cuenta base para Imputación saldo</v>
          </cell>
          <cell r="E1609" t="str">
            <v>Anejo_III_2_0001</v>
          </cell>
          <cell r="F1609" t="str">
            <v xml:space="preserve">C3_1_0060 </v>
          </cell>
        </row>
        <row r="1610">
          <cell r="B1610">
            <v>501040209</v>
          </cell>
          <cell r="C1610" t="str">
            <v xml:space="preserve">FINANCIACION DE PROYECTOS                                                       </v>
          </cell>
          <cell r="D1610" t="str">
            <v>Cuenta Sumatorio Totales. Cuenta no computable (utilizar cuenta base incluyda en el sumatorio)</v>
          </cell>
        </row>
        <row r="1611">
          <cell r="B1611">
            <v>50104020901</v>
          </cell>
          <cell r="C1611" t="str">
            <v xml:space="preserve">FINANCIACION DE PROYECTOS                                                       </v>
          </cell>
          <cell r="D1611" t="str">
            <v>Cuenta base para Imputación saldo</v>
          </cell>
          <cell r="E1611" t="str">
            <v>Anejo_III_2_0001</v>
          </cell>
          <cell r="F1611" t="str">
            <v xml:space="preserve">C3_1_0060 </v>
          </cell>
        </row>
        <row r="1612">
          <cell r="B1612">
            <v>501040210</v>
          </cell>
          <cell r="C1612" t="str">
            <v xml:space="preserve">EFECTOS FINANCIEROS                                                             </v>
          </cell>
          <cell r="D1612" t="str">
            <v>Cuenta Sumatorio Totales. Cuenta no computable (utilizar cuenta base incluyda en el sumatorio)</v>
          </cell>
        </row>
        <row r="1613">
          <cell r="B1613">
            <v>50104021001</v>
          </cell>
          <cell r="C1613" t="str">
            <v xml:space="preserve">EFECTOS FINANCIEROS                                                             </v>
          </cell>
          <cell r="D1613" t="str">
            <v>Cuenta base para Imputación saldo</v>
          </cell>
          <cell r="E1613" t="str">
            <v>Anejo_III_2_0001</v>
          </cell>
          <cell r="F1613" t="str">
            <v xml:space="preserve">C3_1_0060 </v>
          </cell>
        </row>
        <row r="1614">
          <cell r="B1614">
            <v>501040211</v>
          </cell>
          <cell r="C1614" t="str">
            <v xml:space="preserve">PRESTAMOS PERSONALES                                                            </v>
          </cell>
          <cell r="D1614" t="str">
            <v>Cuenta Sumatorio Totales. Cuenta no computable (utilizar cuenta base incluyda en el sumatorio)</v>
          </cell>
        </row>
        <row r="1615">
          <cell r="B1615">
            <v>50104021101</v>
          </cell>
          <cell r="C1615" t="str">
            <v xml:space="preserve">PRESTAMOS PERSONALES                                                            </v>
          </cell>
          <cell r="D1615" t="str">
            <v>Cuenta base para Imputación saldo</v>
          </cell>
          <cell r="E1615" t="str">
            <v>Anejo_III_2_0001</v>
          </cell>
          <cell r="F1615" t="str">
            <v xml:space="preserve">C3_1_0060 </v>
          </cell>
        </row>
        <row r="1616">
          <cell r="B1616">
            <v>501040212</v>
          </cell>
          <cell r="C1616" t="str">
            <v xml:space="preserve">CUENTAS DE CREDITO                                                              </v>
          </cell>
          <cell r="D1616" t="str">
            <v>Cuenta Sumatorio Totales. Cuenta no computable (utilizar cuenta base incluyda en el sumatorio)</v>
          </cell>
        </row>
        <row r="1617">
          <cell r="B1617">
            <v>50104021201</v>
          </cell>
          <cell r="C1617" t="str">
            <v xml:space="preserve">CUENTAS DE CREDITO                                                              </v>
          </cell>
          <cell r="D1617" t="str">
            <v>Cuenta base para Imputación saldo</v>
          </cell>
          <cell r="E1617" t="str">
            <v>Anejo_III_2_0001</v>
          </cell>
          <cell r="F1617" t="str">
            <v xml:space="preserve">C3_1_0060 </v>
          </cell>
        </row>
        <row r="1618">
          <cell r="B1618">
            <v>501040213</v>
          </cell>
          <cell r="C1618" t="str">
            <v xml:space="preserve">ARRENDAMIENTOS FINANCIEROS                                                      </v>
          </cell>
          <cell r="D1618" t="str">
            <v>Cuenta Sumatorio Totales. Cuenta no computable (utilizar cuenta base incluyda en el sumatorio)</v>
          </cell>
        </row>
        <row r="1619">
          <cell r="B1619">
            <v>50104021301</v>
          </cell>
          <cell r="C1619" t="str">
            <v xml:space="preserve">ARRENDAMIENTOS FINANCIEROS                                                      </v>
          </cell>
          <cell r="D1619" t="str">
            <v>Cuenta base para Imputación saldo</v>
          </cell>
          <cell r="E1619" t="str">
            <v>Anejo_III_2_0001</v>
          </cell>
          <cell r="F1619" t="str">
            <v xml:space="preserve">C3_1_0061 </v>
          </cell>
        </row>
        <row r="1620">
          <cell r="B1620">
            <v>501040214</v>
          </cell>
          <cell r="C1620" t="str">
            <v xml:space="preserve">DCBTOS C/C.EXCEDIDOS EN C/CT                                                    </v>
          </cell>
          <cell r="D1620" t="str">
            <v>Cuenta Sumatorio Totales. Cuenta no computable (utilizar cuenta base incluyda en el sumatorio)</v>
          </cell>
        </row>
        <row r="1621">
          <cell r="B1621">
            <v>50104021401</v>
          </cell>
          <cell r="C1621" t="str">
            <v xml:space="preserve">DCBTOS C/C.EXCEDIDOS EN C/CT                                                    </v>
          </cell>
          <cell r="D1621" t="str">
            <v>Cuenta base para Imputación saldo</v>
          </cell>
          <cell r="E1621" t="str">
            <v>Anejo_III_2_0001</v>
          </cell>
          <cell r="F1621" t="str">
            <v xml:space="preserve">C3_1_0062 </v>
          </cell>
        </row>
        <row r="1622">
          <cell r="B1622">
            <v>501040215</v>
          </cell>
          <cell r="C1622" t="str">
            <v xml:space="preserve">DEUDORES TARJETAS CREDITO                                                       </v>
          </cell>
          <cell r="D1622" t="str">
            <v>Cuenta Sumatorio Totales. Cuenta no computable (utilizar cuenta base incluyda en el sumatorio)</v>
          </cell>
        </row>
        <row r="1623">
          <cell r="B1623">
            <v>50104021501</v>
          </cell>
          <cell r="C1623" t="str">
            <v xml:space="preserve">DEUDORES TARJETAS CREDITO                                                       </v>
          </cell>
          <cell r="D1623" t="str">
            <v>Cuenta base para Imputación saldo</v>
          </cell>
          <cell r="E1623" t="str">
            <v>Anejo_III_2_0001</v>
          </cell>
          <cell r="F1623" t="str">
            <v xml:space="preserve">C3_1_0062 </v>
          </cell>
        </row>
        <row r="1624">
          <cell r="B1624">
            <v>501040216</v>
          </cell>
          <cell r="C1624" t="str">
            <v xml:space="preserve">OTROS SALDOS DEUDORES                                                           </v>
          </cell>
          <cell r="D1624" t="str">
            <v>Cuenta Sumatorio Totales. Cuenta no computable (utilizar cuenta base incluyda en el sumatorio)</v>
          </cell>
        </row>
        <row r="1625">
          <cell r="B1625">
            <v>50104021601</v>
          </cell>
          <cell r="C1625" t="str">
            <v xml:space="preserve">OTROS SALDOS DEUDORES                                                           </v>
          </cell>
          <cell r="D1625" t="str">
            <v>Cuenta base para Imputación saldo</v>
          </cell>
          <cell r="E1625" t="str">
            <v>Anejo_III_2_0001</v>
          </cell>
          <cell r="F1625" t="str">
            <v xml:space="preserve">C3_1_0062 </v>
          </cell>
        </row>
        <row r="1626">
          <cell r="B1626">
            <v>5010403</v>
          </cell>
          <cell r="C1626" t="str">
            <v xml:space="preserve">ADMINISTRACIONES PUBLICAS NO RESIDENTES                                         </v>
          </cell>
          <cell r="D1626" t="str">
            <v>Cuenta Sumatorio Totales. Cuenta no computable (utilizar cuenta base incluyda en el sumatorio)</v>
          </cell>
        </row>
        <row r="1627">
          <cell r="B1627">
            <v>501040301</v>
          </cell>
          <cell r="C1627" t="str">
            <v xml:space="preserve">ADMINISTRACIONES PUBLICAS NO RESIDENTES                                         </v>
          </cell>
          <cell r="D1627" t="str">
            <v>Cuenta base para Imputación saldo</v>
          </cell>
          <cell r="E1627" t="str">
            <v>Anejo_III_2_0001</v>
          </cell>
          <cell r="F1627" t="str">
            <v xml:space="preserve">C3_1_0051 </v>
          </cell>
        </row>
        <row r="1628">
          <cell r="B1628">
            <v>5010404</v>
          </cell>
          <cell r="C1628" t="str">
            <v xml:space="preserve">OTROS SECTORES NO RESIDENTES                                                    </v>
          </cell>
          <cell r="D1628" t="str">
            <v>Cuenta Sumatorio Totales. Cuenta no computable (utilizar cuenta base incluyda en el sumatorio)</v>
          </cell>
        </row>
        <row r="1629">
          <cell r="B1629">
            <v>501040401</v>
          </cell>
          <cell r="C1629" t="str">
            <v>CRÉDITO COMERCIAL</v>
          </cell>
          <cell r="D1629" t="str">
            <v>Cuenta base para Imputación saldo</v>
          </cell>
          <cell r="E1629" t="str">
            <v>Anejo_III_2_0001</v>
          </cell>
          <cell r="F1629" t="str">
            <v xml:space="preserve">C3_1_0056 </v>
          </cell>
        </row>
        <row r="1630">
          <cell r="B1630">
            <v>501040402</v>
          </cell>
          <cell r="C1630" t="str">
            <v>DEUDORES CON GARANTÍA REAL</v>
          </cell>
          <cell r="D1630" t="str">
            <v>Cuenta base para Imputación saldo</v>
          </cell>
          <cell r="E1630" t="str">
            <v>Anejo_III_2_0001</v>
          </cell>
          <cell r="F1630" t="str">
            <v xml:space="preserve">C3_1_0057 </v>
          </cell>
        </row>
        <row r="1631">
          <cell r="B1631">
            <v>501040403</v>
          </cell>
          <cell r="C1631" t="str">
            <v>ADQUISICIÓN TEMPORAL DE ACTIVOS</v>
          </cell>
          <cell r="D1631" t="str">
            <v>Cuenta base para Imputación saldo</v>
          </cell>
          <cell r="E1631" t="str">
            <v>Anejo_III_2_0001</v>
          </cell>
          <cell r="F1631" t="str">
            <v xml:space="preserve">C3_1_0058 </v>
          </cell>
        </row>
        <row r="1632">
          <cell r="B1632">
            <v>501040404</v>
          </cell>
          <cell r="C1632" t="str">
            <v>ACTIVOS FINANCIEROS HÍBRIDOS</v>
          </cell>
          <cell r="D1632" t="str">
            <v>Cuenta base para Imputación saldo</v>
          </cell>
          <cell r="E1632" t="str">
            <v>Anejo_III_2_0001</v>
          </cell>
          <cell r="F1632" t="str">
            <v xml:space="preserve">C3_1_0059 </v>
          </cell>
        </row>
        <row r="1633">
          <cell r="B1633">
            <v>501040405</v>
          </cell>
          <cell r="C1633" t="str">
            <v>OTROS DEUDORES A PLAZO</v>
          </cell>
          <cell r="D1633" t="str">
            <v>Cuenta base para Imputación saldo</v>
          </cell>
          <cell r="E1633" t="str">
            <v>Anejo_III_2_0001</v>
          </cell>
          <cell r="F1633" t="str">
            <v xml:space="preserve">C3_1_0060 </v>
          </cell>
        </row>
        <row r="1634">
          <cell r="B1634">
            <v>501040406</v>
          </cell>
          <cell r="C1634" t="str">
            <v xml:space="preserve">ARRENDAMIENTOS FINANCIEROS                                                      </v>
          </cell>
          <cell r="D1634" t="str">
            <v>Cuenta base para Imputación saldo</v>
          </cell>
          <cell r="E1634" t="str">
            <v>Anejo_III_2_0001</v>
          </cell>
          <cell r="F1634" t="str">
            <v xml:space="preserve">C3_1_0061 </v>
          </cell>
        </row>
        <row r="1635">
          <cell r="B1635">
            <v>501040407</v>
          </cell>
          <cell r="C1635" t="str">
            <v>DEUDORES A LA VISTA Y VARIOS</v>
          </cell>
          <cell r="D1635" t="str">
            <v>Cuenta base para Imputación saldo</v>
          </cell>
          <cell r="E1635" t="str">
            <v>Anejo_III_2_0001</v>
          </cell>
          <cell r="F1635" t="str">
            <v xml:space="preserve">C3_1_0062 </v>
          </cell>
        </row>
        <row r="1636">
          <cell r="B1636">
            <v>50105</v>
          </cell>
          <cell r="C1636" t="str">
            <v xml:space="preserve">VALORES REPRESENTATIVOS DE DEUDA                                                </v>
          </cell>
          <cell r="D1636" t="str">
            <v>Cuenta Sumatorio Totales. Cuenta no computable (utilizar cuenta base incluyda en el sumatorio)</v>
          </cell>
        </row>
        <row r="1637">
          <cell r="B1637">
            <v>5010501</v>
          </cell>
          <cell r="C1637" t="str">
            <v xml:space="preserve">BANCOS CENTRALES                                                                </v>
          </cell>
          <cell r="D1637" t="str">
            <v>Cuenta Sumatorio Totales. Cuenta no computable (utilizar cuenta base incluyda en el sumatorio)</v>
          </cell>
        </row>
        <row r="1638">
          <cell r="B1638">
            <v>501050101</v>
          </cell>
          <cell r="C1638" t="str">
            <v xml:space="preserve">BANCOS CENTRALES                                                                </v>
          </cell>
          <cell r="D1638" t="str">
            <v>Cuenta base para Imputación saldo</v>
          </cell>
          <cell r="E1638" t="str">
            <v>Anejo_III_2_0001</v>
          </cell>
          <cell r="F1638" t="str">
            <v xml:space="preserve">C3_1_0105 </v>
          </cell>
        </row>
        <row r="1639">
          <cell r="B1639">
            <v>5010502</v>
          </cell>
          <cell r="C1639" t="str">
            <v xml:space="preserve">ADMINISTRACIONES POBLICAS ESPAÑOLAS                                             </v>
          </cell>
          <cell r="D1639" t="str">
            <v>Cuenta Sumatorio Totales. Cuenta no computable (utilizar cuenta base incluyda en el sumatorio)</v>
          </cell>
        </row>
        <row r="1640">
          <cell r="B1640">
            <v>501050201</v>
          </cell>
          <cell r="C1640" t="str">
            <v xml:space="preserve">DEUDAS ANOTADAS                                                                 </v>
          </cell>
          <cell r="D1640" t="str">
            <v>Cuenta Sumatorio Totales. Cuenta no computable (utilizar cuenta base incluyda en el sumatorio)</v>
          </cell>
        </row>
        <row r="1641">
          <cell r="B1641">
            <v>50105020101</v>
          </cell>
          <cell r="C1641" t="str">
            <v xml:space="preserve">LETRAS DEL TESORO                                                                 </v>
          </cell>
          <cell r="D1641" t="str">
            <v>Cuenta base para Imputación saldo</v>
          </cell>
          <cell r="E1641" t="str">
            <v>Anejo_III_2_0001</v>
          </cell>
          <cell r="F1641" t="str">
            <v xml:space="preserve">C3_1_0110 </v>
          </cell>
        </row>
        <row r="1642">
          <cell r="B1642">
            <v>50105020102</v>
          </cell>
          <cell r="C1642" t="str">
            <v>RESTO DEUDAS ANOTADAS</v>
          </cell>
          <cell r="D1642" t="str">
            <v>Cuenta base para Imputación saldo</v>
          </cell>
          <cell r="E1642" t="str">
            <v>Anejo_III_2_0001</v>
          </cell>
          <cell r="F1642" t="str">
            <v xml:space="preserve">C3_1_0110 </v>
          </cell>
        </row>
        <row r="1643">
          <cell r="B1643">
            <v>501050202</v>
          </cell>
          <cell r="C1643" t="str">
            <v xml:space="preserve">OTROS TÍTULOS                                                                   </v>
          </cell>
          <cell r="D1643" t="str">
            <v>Cuenta Sumatorio Totales. Cuenta no computable (utilizar cuenta base incluyda en el sumatorio)</v>
          </cell>
        </row>
        <row r="1644">
          <cell r="B1644">
            <v>50105020201</v>
          </cell>
          <cell r="C1644" t="str">
            <v xml:space="preserve">OTROS TÍTULOS                                                                   </v>
          </cell>
          <cell r="D1644" t="str">
            <v>Cuenta base para Imputación saldo</v>
          </cell>
          <cell r="E1644" t="str">
            <v>Anejo_III_2_0001</v>
          </cell>
          <cell r="F1644" t="str">
            <v xml:space="preserve">C3_1_0110 </v>
          </cell>
        </row>
        <row r="1645">
          <cell r="B1645">
            <v>501050203</v>
          </cell>
          <cell r="C1645" t="str">
            <v xml:space="preserve">ADMINISTRACIONES AUTONÓMICAS                                                             </v>
          </cell>
          <cell r="D1645" t="str">
            <v>Cuenta Sumatorio Totales. Cuenta no computable (utilizar cuenta base incluyda en el sumatorio)</v>
          </cell>
        </row>
        <row r="1646">
          <cell r="B1646">
            <v>50105020301</v>
          </cell>
          <cell r="C1646" t="str">
            <v xml:space="preserve">ADMINISTRACIONES AUTONÓMICAS                                                             </v>
          </cell>
          <cell r="D1646" t="str">
            <v>Cuenta base para Imputación saldo</v>
          </cell>
          <cell r="E1646" t="str">
            <v>Anejo_III_2_0001</v>
          </cell>
          <cell r="F1646" t="str">
            <v xml:space="preserve">C3_1_0110 </v>
          </cell>
        </row>
        <row r="1647">
          <cell r="B1647">
            <v>501050204</v>
          </cell>
          <cell r="C1647" t="str">
            <v>ADMINISTRACIONES LOCALES</v>
          </cell>
          <cell r="D1647" t="str">
            <v>Cuenta Sumatorio Totales. Cuenta no computable (utilizar cuenta base incluyda en el sumatorio)</v>
          </cell>
        </row>
        <row r="1648">
          <cell r="B1648">
            <v>50105020401</v>
          </cell>
          <cell r="C1648" t="str">
            <v>ADMINISTRACIONES LOCALES</v>
          </cell>
          <cell r="D1648" t="str">
            <v>Cuenta base para Imputación saldo</v>
          </cell>
          <cell r="E1648" t="str">
            <v>Anejo_III_2_0001</v>
          </cell>
          <cell r="F1648" t="str">
            <v xml:space="preserve">C3_1_0110 </v>
          </cell>
        </row>
        <row r="1649">
          <cell r="B1649">
            <v>501050205</v>
          </cell>
          <cell r="C1649" t="str">
            <v>OTRAS ADMINISTRACIONES PÚBLICAS</v>
          </cell>
          <cell r="D1649" t="str">
            <v>Cuenta Sumatorio Totales. Cuenta no computable (utilizar cuenta base incluyda en el sumatorio)</v>
          </cell>
        </row>
        <row r="1650">
          <cell r="B1650">
            <v>50105020501</v>
          </cell>
          <cell r="C1650" t="str">
            <v>OTRAS ADMINISTRACIONES PÚBLICAS</v>
          </cell>
          <cell r="D1650" t="str">
            <v>Cuenta base para Imputación saldo</v>
          </cell>
          <cell r="E1650" t="str">
            <v>Anejo_III_2_0001</v>
          </cell>
          <cell r="F1650" t="str">
            <v xml:space="preserve">C3_1_0110 </v>
          </cell>
        </row>
        <row r="1651">
          <cell r="B1651">
            <v>5010503</v>
          </cell>
          <cell r="C1651" t="str">
            <v xml:space="preserve">ENTIDADES DE CREDITO                                                            </v>
          </cell>
          <cell r="D1651" t="str">
            <v>Cuenta Sumatorio Totales. Cuenta no computable (utilizar cuenta base incluyda en el sumatorio)</v>
          </cell>
        </row>
        <row r="1652">
          <cell r="B1652">
            <v>501050301</v>
          </cell>
          <cell r="C1652" t="str">
            <v xml:space="preserve">INSTITUTO DE CREDITO OFICIAL                                                    </v>
          </cell>
          <cell r="D1652" t="str">
            <v>Cuenta Sumatorio Totales. Cuenta no computable (utilizar cuenta base incluyda en el sumatorio)</v>
          </cell>
        </row>
        <row r="1653">
          <cell r="B1653">
            <v>50105030101</v>
          </cell>
          <cell r="C1653" t="str">
            <v xml:space="preserve">INSTITUTO DE CREDITO OFICIAL                                                    </v>
          </cell>
          <cell r="D1653" t="str">
            <v>Cuenta base para Imputación saldo</v>
          </cell>
          <cell r="E1653" t="str">
            <v>Anejo_III_2_0001</v>
          </cell>
          <cell r="F1653" t="str">
            <v xml:space="preserve">C3_1_0075 </v>
          </cell>
        </row>
        <row r="1654">
          <cell r="B1654">
            <v>501050302</v>
          </cell>
          <cell r="C1654" t="str">
            <v xml:space="preserve">OTRAS ENTIDADES DE CREDITO RESIDENTES                                           </v>
          </cell>
          <cell r="D1654" t="str">
            <v>Cuenta Sumatorio Totales. Cuenta no computable (utilizar cuenta base incluyda en el sumatorio)</v>
          </cell>
        </row>
        <row r="1655">
          <cell r="B1655">
            <v>50105030201</v>
          </cell>
          <cell r="C1655" t="str">
            <v xml:space="preserve">INSTRUMENTOS SUBORDINADOS                                                       </v>
          </cell>
          <cell r="D1655" t="str">
            <v>Cuenta Sumatorio Totales. Cuenta no computable (utilizar cuenta base incluyda en el sumatorio)</v>
          </cell>
        </row>
        <row r="1656">
          <cell r="B1656">
            <v>5010503020101</v>
          </cell>
          <cell r="C1656" t="str">
            <v xml:space="preserve">INSTRUMENTOS SUBORDINADOS                                                       </v>
          </cell>
          <cell r="D1656" t="str">
            <v>Cuenta base para Imputación saldo</v>
          </cell>
          <cell r="E1656" t="str">
            <v>Anejo_III_2_0001</v>
          </cell>
          <cell r="F1656" t="str">
            <v xml:space="preserve">C3_1_0075 </v>
          </cell>
        </row>
        <row r="1657">
          <cell r="B1657">
            <v>50105030202</v>
          </cell>
          <cell r="C1657" t="str">
            <v xml:space="preserve">ACTIVOS FINANCIEROS HIBRIDOS                                                    </v>
          </cell>
          <cell r="D1657" t="str">
            <v>Cuenta Sumatorio Totales. Cuenta no computable (utilizar cuenta base incluyda en el sumatorio)</v>
          </cell>
        </row>
        <row r="1658">
          <cell r="B1658">
            <v>5010503020201</v>
          </cell>
          <cell r="C1658" t="str">
            <v xml:space="preserve">ACTIVOS FINANCIEROS HIBRIDOS                                                    </v>
          </cell>
          <cell r="D1658" t="str">
            <v>Cuenta base para Imputación saldo</v>
          </cell>
          <cell r="E1658" t="str">
            <v>Anejo_III_2_0001</v>
          </cell>
          <cell r="F1658" t="str">
            <v xml:space="preserve">C3_1_0075 </v>
          </cell>
        </row>
        <row r="1659">
          <cell r="B1659">
            <v>50105030203</v>
          </cell>
          <cell r="C1659" t="str">
            <v xml:space="preserve">OTROS VALORES                                                                   </v>
          </cell>
          <cell r="D1659" t="str">
            <v>Cuenta Sumatorio Totales. Cuenta no computable (utilizar cuenta base incluyda en el sumatorio)</v>
          </cell>
        </row>
        <row r="1660">
          <cell r="B1660">
            <v>5010503020301</v>
          </cell>
          <cell r="C1660" t="str">
            <v xml:space="preserve">OTROS VALORES                                                                   </v>
          </cell>
          <cell r="D1660" t="str">
            <v>Cuenta base para Imputación saldo</v>
          </cell>
          <cell r="E1660" t="str">
            <v>Anejo_III_2_0001</v>
          </cell>
          <cell r="F1660" t="str">
            <v xml:space="preserve">C3_1_0075 </v>
          </cell>
        </row>
        <row r="1661">
          <cell r="B1661">
            <v>501050303</v>
          </cell>
          <cell r="C1661" t="str">
            <v xml:space="preserve">ENTIDADES DE CREDITO NO RESIDENTES                                              </v>
          </cell>
          <cell r="D1661" t="str">
            <v>Cuenta Sumatorio Totales. Cuenta no computable (utilizar cuenta base incluyda en el sumatorio)</v>
          </cell>
        </row>
        <row r="1662">
          <cell r="B1662">
            <v>50105030301</v>
          </cell>
          <cell r="C1662" t="str">
            <v xml:space="preserve">INSTRUMENTOS SUBORDINADOS                                                       </v>
          </cell>
          <cell r="D1662" t="str">
            <v>Cuenta Sumatorio Totales. Cuenta no computable (utilizar cuenta base incluyda en el sumatorio)</v>
          </cell>
        </row>
        <row r="1663">
          <cell r="B1663">
            <v>5010503030101</v>
          </cell>
          <cell r="C1663" t="str">
            <v xml:space="preserve">INSTRUMENTOS SUBORDINADOS                                                       </v>
          </cell>
          <cell r="D1663" t="str">
            <v>Cuenta base para Imputación saldo</v>
          </cell>
          <cell r="E1663" t="str">
            <v>Anejo_III_2_0001</v>
          </cell>
          <cell r="F1663" t="str">
            <v xml:space="preserve">C3_1_0075 </v>
          </cell>
        </row>
        <row r="1664">
          <cell r="B1664">
            <v>50105030302</v>
          </cell>
          <cell r="C1664" t="str">
            <v xml:space="preserve">ACTIVOS FINANCIEROS HIBRIDOS                                                    </v>
          </cell>
          <cell r="D1664" t="str">
            <v>Cuenta Sumatorio Totales. Cuenta no computable (utilizar cuenta base incluyda en el sumatorio)</v>
          </cell>
        </row>
        <row r="1665">
          <cell r="B1665">
            <v>5010503030201</v>
          </cell>
          <cell r="C1665" t="str">
            <v xml:space="preserve">ACTIVOS FINANCIEROS HIBRIDOS                                                    </v>
          </cell>
          <cell r="D1665" t="str">
            <v>Cuenta base para Imputación saldo</v>
          </cell>
          <cell r="E1665" t="str">
            <v>Anejo_III_2_0001</v>
          </cell>
          <cell r="F1665" t="str">
            <v xml:space="preserve">C3_1_0075 </v>
          </cell>
        </row>
        <row r="1666">
          <cell r="B1666">
            <v>50105030303</v>
          </cell>
          <cell r="C1666" t="str">
            <v xml:space="preserve">OTROS VALORES                                                                   </v>
          </cell>
          <cell r="D1666" t="str">
            <v>Cuenta Sumatorio Totales. Cuenta no computable (utilizar cuenta base incluyda en el sumatorio)</v>
          </cell>
        </row>
        <row r="1667">
          <cell r="B1667">
            <v>5010503030301</v>
          </cell>
          <cell r="C1667" t="str">
            <v xml:space="preserve">OTROS VALORES                                                                   </v>
          </cell>
          <cell r="D1667" t="str">
            <v>Cuenta base para Imputación saldo</v>
          </cell>
          <cell r="E1667" t="str">
            <v>Anejo_III_2_0001</v>
          </cell>
          <cell r="F1667" t="str">
            <v xml:space="preserve">C3_1_0075 </v>
          </cell>
        </row>
        <row r="1668">
          <cell r="B1668">
            <v>5010504</v>
          </cell>
          <cell r="C1668" t="str">
            <v xml:space="preserve">OTROS SECTORES RESIDENTES                                                       </v>
          </cell>
          <cell r="D1668" t="str">
            <v>Cuenta Sumatorio Totales. Cuenta no computable (utilizar cuenta base incluyda en el sumatorio)</v>
          </cell>
        </row>
        <row r="1669">
          <cell r="B1669">
            <v>501050401</v>
          </cell>
          <cell r="C1669" t="str">
            <v xml:space="preserve">INSTRUMENTOS SUBORDINADOS                                                       </v>
          </cell>
          <cell r="D1669" t="str">
            <v>Cuenta Sumatorio Totales. Cuenta no computable (utilizar cuenta base incluyda en el sumatorio)</v>
          </cell>
        </row>
        <row r="1670">
          <cell r="B1670">
            <v>50105040101</v>
          </cell>
          <cell r="C1670" t="str">
            <v xml:space="preserve">INSTRUMENTOS SUBORDINADOS                                                       </v>
          </cell>
          <cell r="D1670" t="str">
            <v>Cuenta base para Imputación saldo</v>
          </cell>
          <cell r="E1670" t="str">
            <v>Anejo_III_2_0001</v>
          </cell>
          <cell r="F1670" t="str">
            <v xml:space="preserve">C3_1_0115 </v>
          </cell>
        </row>
        <row r="1671">
          <cell r="B1671">
            <v>501050402</v>
          </cell>
          <cell r="C1671" t="str">
            <v xml:space="preserve">ACTIVOS FINANCIEROS HIBRIDOS                                                    </v>
          </cell>
          <cell r="D1671" t="str">
            <v>Cuenta Sumatorio Totales. Cuenta no computable (utilizar cuenta base incluyda en el sumatorio)</v>
          </cell>
        </row>
        <row r="1672">
          <cell r="B1672">
            <v>50105040201</v>
          </cell>
          <cell r="C1672" t="str">
            <v xml:space="preserve">ACTIVOS FINANCIEROS HIBRIDOS                                                    </v>
          </cell>
          <cell r="D1672" t="str">
            <v>Cuenta base para Imputación saldo</v>
          </cell>
          <cell r="E1672" t="str">
            <v>Anejo_III_2_0001</v>
          </cell>
          <cell r="F1672" t="str">
            <v xml:space="preserve">C3_1_0115 </v>
          </cell>
        </row>
        <row r="1673">
          <cell r="B1673">
            <v>501050403</v>
          </cell>
          <cell r="C1673" t="str">
            <v xml:space="preserve">OTROS VALORES                                                                   </v>
          </cell>
          <cell r="D1673" t="str">
            <v>Cuenta Sumatorio Totales. Cuenta no computable (utilizar cuenta base incluyda en el sumatorio)</v>
          </cell>
        </row>
        <row r="1674">
          <cell r="B1674">
            <v>50105040301</v>
          </cell>
          <cell r="C1674" t="str">
            <v xml:space="preserve">OTROS VALORES                                                                   </v>
          </cell>
          <cell r="D1674" t="str">
            <v>Cuenta base para Imputación saldo</v>
          </cell>
          <cell r="E1674" t="str">
            <v>Anejo_III_2_0001</v>
          </cell>
          <cell r="F1674" t="str">
            <v xml:space="preserve">C3_1_0115 </v>
          </cell>
        </row>
        <row r="1675">
          <cell r="B1675">
            <v>5010505</v>
          </cell>
          <cell r="C1675" t="str">
            <v xml:space="preserve">ADMINISTRACIONES POBLICAS NO RESIDENTES                                         </v>
          </cell>
          <cell r="D1675" t="str">
            <v>Cuenta Sumatorio Totales. Cuenta no computable (utilizar cuenta base incluyda en el sumatorio)</v>
          </cell>
        </row>
        <row r="1676">
          <cell r="B1676">
            <v>501050501</v>
          </cell>
          <cell r="C1676" t="str">
            <v xml:space="preserve">ADMINISTRACIONES POBLICAS NO RESIDENTES                                         </v>
          </cell>
          <cell r="D1676" t="str">
            <v>Cuenta base para Imputación saldo</v>
          </cell>
          <cell r="E1676" t="str">
            <v>Anejo_III_2_0001</v>
          </cell>
          <cell r="F1676" t="str">
            <v xml:space="preserve">C3_1_0110 </v>
          </cell>
        </row>
        <row r="1677">
          <cell r="B1677">
            <v>5010506</v>
          </cell>
          <cell r="C1677" t="str">
            <v xml:space="preserve">OTROS SECTORES NO RESIDENTES                                                    </v>
          </cell>
          <cell r="D1677" t="str">
            <v>Cuenta Sumatorio Totales. Cuenta no computable (utilizar cuenta base incluyda en el sumatorio)</v>
          </cell>
        </row>
        <row r="1678">
          <cell r="B1678">
            <v>501050601</v>
          </cell>
          <cell r="C1678" t="str">
            <v xml:space="preserve">INSTRUMENTOS SUBORDINADOS                                                       </v>
          </cell>
          <cell r="D1678" t="str">
            <v>Cuenta Sumatorio Totales. Cuenta no computable (utilizar cuenta base incluyda en el sumatorio)</v>
          </cell>
        </row>
        <row r="1679">
          <cell r="B1679">
            <v>50105060101</v>
          </cell>
          <cell r="C1679" t="str">
            <v xml:space="preserve">INSTRUMENTOS SUBORDINADOS                                                       </v>
          </cell>
          <cell r="D1679" t="str">
            <v>Cuenta base para Imputación saldo</v>
          </cell>
          <cell r="E1679" t="str">
            <v>Anejo_III_2_0001</v>
          </cell>
          <cell r="F1679" t="str">
            <v xml:space="preserve">C3_1_0115 </v>
          </cell>
        </row>
        <row r="1680">
          <cell r="B1680">
            <v>501050602</v>
          </cell>
          <cell r="C1680" t="str">
            <v xml:space="preserve">ACTIVOS FINANCIEROS HIBRIDOS                                                    </v>
          </cell>
          <cell r="D1680" t="str">
            <v>Cuenta Sumatorio Totales. Cuenta no computable (utilizar cuenta base incluyda en el sumatorio)</v>
          </cell>
        </row>
        <row r="1681">
          <cell r="B1681">
            <v>50105060201</v>
          </cell>
          <cell r="C1681" t="str">
            <v xml:space="preserve">ACTIVOS FINANCIEROS HIBRIDOS                                                    </v>
          </cell>
          <cell r="D1681" t="str">
            <v>Cuenta base para Imputación saldo</v>
          </cell>
          <cell r="E1681" t="str">
            <v>Anejo_III_2_0001</v>
          </cell>
          <cell r="F1681" t="str">
            <v xml:space="preserve">C3_1_0115 </v>
          </cell>
        </row>
        <row r="1682">
          <cell r="B1682">
            <v>501050603</v>
          </cell>
          <cell r="C1682" t="str">
            <v xml:space="preserve">OTROS VALORES                                                                   </v>
          </cell>
          <cell r="D1682" t="str">
            <v>Cuenta Sumatorio Totales. Cuenta no computable (utilizar cuenta base incluyda en el sumatorio)</v>
          </cell>
        </row>
        <row r="1683">
          <cell r="B1683">
            <v>50105060301</v>
          </cell>
          <cell r="C1683" t="str">
            <v xml:space="preserve">OTROS VALORES                                                                   </v>
          </cell>
          <cell r="D1683" t="str">
            <v>Cuenta base para Imputación saldo</v>
          </cell>
          <cell r="E1683" t="str">
            <v>Anejo_III_2_0001</v>
          </cell>
          <cell r="F1683" t="str">
            <v xml:space="preserve">C3_1_0115 </v>
          </cell>
        </row>
        <row r="1684">
          <cell r="B1684">
            <v>50106</v>
          </cell>
          <cell r="C1684" t="str">
            <v xml:space="preserve">ACTIVOS DUDOSOS                                                                 </v>
          </cell>
          <cell r="D1684" t="str">
            <v>Cuenta Sumatorio Totales. Cuenta no computable (utilizar cuenta base incluyda en el sumatorio)</v>
          </cell>
        </row>
        <row r="1685">
          <cell r="B1685">
            <v>5010601</v>
          </cell>
          <cell r="C1685" t="str">
            <v xml:space="preserve">ACTIVOS DUDOSOS                                                                 </v>
          </cell>
          <cell r="D1685" t="str">
            <v>Cuenta base para Imputación saldo</v>
          </cell>
          <cell r="E1685" t="str">
            <v>Anejo_III_2_0001</v>
          </cell>
          <cell r="F1685" t="str">
            <v xml:space="preserve">C3_1_0120 </v>
          </cell>
        </row>
        <row r="1686">
          <cell r="B1686">
            <v>50107</v>
          </cell>
          <cell r="C1686" t="str">
            <v xml:space="preserve">RECT.INGRESOS OP.COBERTURA                                                      </v>
          </cell>
          <cell r="D1686" t="str">
            <v>Cuenta Sumatorio Totales. Cuenta no computable (utilizar cuenta base incluyda en el sumatorio)</v>
          </cell>
        </row>
        <row r="1687">
          <cell r="B1687">
            <v>5010701</v>
          </cell>
          <cell r="C1687" t="str">
            <v xml:space="preserve">RECT.INGRESOS OP.COBERTURA.ENT.CREDITO                                          </v>
          </cell>
          <cell r="D1687" t="str">
            <v>Cuenta Sumatorio Totales. Cuenta no computable (utilizar cuenta base incluyda en el sumatorio)</v>
          </cell>
        </row>
        <row r="1688">
          <cell r="B1688">
            <v>501070101</v>
          </cell>
          <cell r="C1688" t="str">
            <v xml:space="preserve">RECT.INGRESOS OP.COBERTURA.ENT.CREDITO                                          </v>
          </cell>
          <cell r="D1688" t="str">
            <v>Cuenta base para Imputación saldo</v>
          </cell>
          <cell r="E1688" t="str">
            <v>Anejo_III_2_0001</v>
          </cell>
          <cell r="F1688" t="str">
            <v xml:space="preserve">C3_1_0125 </v>
          </cell>
        </row>
        <row r="1689">
          <cell r="B1689">
            <v>5010702</v>
          </cell>
          <cell r="C1689" t="str">
            <v xml:space="preserve">RECT.INGRESOS OP.COBERTURA OP.MCDO MONET.ENT DE CONTRAPARTIDA                   </v>
          </cell>
          <cell r="D1689" t="str">
            <v>Cuenta Sumatorio Totales. Cuenta no computable (utilizar cuenta base incluyda en el sumatorio)</v>
          </cell>
        </row>
        <row r="1690">
          <cell r="B1690">
            <v>501070201</v>
          </cell>
          <cell r="C1690" t="str">
            <v xml:space="preserve">RECT.INGRESOS OP.COBERTURA OP.MCDO MONET.ENT DE CONTRAPARTIDA                   </v>
          </cell>
          <cell r="D1690" t="str">
            <v>Cuenta base para Imputación saldo</v>
          </cell>
          <cell r="E1690" t="str">
            <v>Anejo_III_2_0001</v>
          </cell>
          <cell r="F1690" t="str">
            <v xml:space="preserve">C3_1_0125 </v>
          </cell>
        </row>
        <row r="1691">
          <cell r="B1691">
            <v>5010703</v>
          </cell>
          <cell r="C1691" t="str">
            <v xml:space="preserve">RECT.INGRESOS OP.COBERTURA.CREDITO A LA CLIENTELA                               </v>
          </cell>
          <cell r="D1691" t="str">
            <v>Cuenta Sumatorio Totales. Cuenta no computable (utilizar cuenta base incluyda en el sumatorio)</v>
          </cell>
        </row>
        <row r="1692">
          <cell r="B1692">
            <v>501070301</v>
          </cell>
          <cell r="C1692" t="str">
            <v xml:space="preserve">RECT.INGRESOS OP.COBERTURA.CREDITO A LA CLIENTELA                               </v>
          </cell>
          <cell r="D1692" t="str">
            <v>Cuenta base para Imputación saldo</v>
          </cell>
          <cell r="E1692" t="str">
            <v>Anejo_III_2_0001</v>
          </cell>
          <cell r="F1692" t="str">
            <v xml:space="preserve">C3_1_0125 </v>
          </cell>
        </row>
        <row r="1693">
          <cell r="B1693">
            <v>5010704</v>
          </cell>
          <cell r="C1693" t="str">
            <v xml:space="preserve">RECT.INGRESOS OP.COBERTURA.VALORES REPRESENTATIVOS DE DEUDA                     </v>
          </cell>
          <cell r="D1693" t="str">
            <v>Cuenta Sumatorio Totales. Cuenta no computable (utilizar cuenta base incluyda en el sumatorio)</v>
          </cell>
        </row>
        <row r="1694">
          <cell r="B1694">
            <v>501070401</v>
          </cell>
          <cell r="C1694" t="str">
            <v xml:space="preserve">RECT.INGRESOS OP.COBERTURA.VALORES REPRESENTATIVOS DE DEUDA                     </v>
          </cell>
          <cell r="D1694" t="str">
            <v>Cuenta base para Imputación saldo</v>
          </cell>
          <cell r="E1694" t="str">
            <v>Anejo_III_2_0001</v>
          </cell>
          <cell r="F1694" t="str">
            <v xml:space="preserve">C3_1_0125 </v>
          </cell>
        </row>
        <row r="1695">
          <cell r="B1695">
            <v>50108</v>
          </cell>
          <cell r="C1695" t="str">
            <v xml:space="preserve">RENDIMIENTOS CONTRATOS SEGUROS VINC.PENSIONES Y OBLIGACIONES SIMILARES          </v>
          </cell>
          <cell r="D1695" t="str">
            <v>Cuenta Sumatorio Totales. Cuenta no computable (utilizar cuenta base incluyda en el sumatorio)</v>
          </cell>
        </row>
        <row r="1696">
          <cell r="B1696">
            <v>5010801</v>
          </cell>
          <cell r="C1696" t="str">
            <v xml:space="preserve">RENDIMIENTOS CONTRATOS SEGUROS VINC.PENSIONES Y OBLIGACIONES SIMILARES          </v>
          </cell>
          <cell r="D1696" t="str">
            <v>Cuenta base para Imputación saldo</v>
          </cell>
          <cell r="E1696" t="str">
            <v>Anejo_III_2_0001</v>
          </cell>
          <cell r="F1696" t="str">
            <v xml:space="preserve">C3_1_0135 </v>
          </cell>
        </row>
        <row r="1697">
          <cell r="B1697">
            <v>50109</v>
          </cell>
          <cell r="C1697" t="str">
            <v xml:space="preserve">OTROS INTERESES                                                                 </v>
          </cell>
          <cell r="D1697" t="str">
            <v>Cuenta Sumatorio Totales. Cuenta no computable (utilizar cuenta base incluyda en el sumatorio)</v>
          </cell>
        </row>
        <row r="1698">
          <cell r="B1698">
            <v>5010901</v>
          </cell>
          <cell r="C1698" t="str">
            <v xml:space="preserve">OTROS INTERESES                                                                 </v>
          </cell>
          <cell r="D1698" t="str">
            <v>Cuenta base para Imputación saldo</v>
          </cell>
          <cell r="E1698" t="str">
            <v>Anejo_III_2_0001</v>
          </cell>
          <cell r="F1698" t="str">
            <v xml:space="preserve">C3_1_0136 </v>
          </cell>
        </row>
        <row r="1699">
          <cell r="B1699">
            <v>502</v>
          </cell>
          <cell r="C1699" t="str">
            <v xml:space="preserve">INTERESES Y CARGAS ASIMILADAS                                                   </v>
          </cell>
          <cell r="D1699" t="str">
            <v>Cuenta Sumatorio Totales. Cuenta no computable (utilizar cuenta base incluyda en el sumatorio)</v>
          </cell>
        </row>
        <row r="1700">
          <cell r="B1700">
            <v>50201</v>
          </cell>
          <cell r="C1700" t="str">
            <v xml:space="preserve">DEPOSITOS DE BANCOS CENTRALES                                                   </v>
          </cell>
          <cell r="D1700" t="str">
            <v>Cuenta Sumatorio Totales. Cuenta no computable (utilizar cuenta base incluyda en el sumatorio)</v>
          </cell>
        </row>
        <row r="1701">
          <cell r="B1701">
            <v>5020101</v>
          </cell>
          <cell r="C1701" t="str">
            <v xml:space="preserve">BANCO DE ESPAÑA                                                                 </v>
          </cell>
          <cell r="D1701" t="str">
            <v>Cuenta Sumatorio Totales. Cuenta no computable (utilizar cuenta base incluyda en el sumatorio)</v>
          </cell>
        </row>
        <row r="1702">
          <cell r="B1702">
            <v>502010101</v>
          </cell>
          <cell r="C1702" t="str">
            <v xml:space="preserve">BANCO DE ESPAÑA                                                                 </v>
          </cell>
          <cell r="D1702" t="str">
            <v>Cuenta base para Imputación saldo</v>
          </cell>
          <cell r="E1702" t="str">
            <v>Anejo_III_2_0005</v>
          </cell>
          <cell r="F1702" t="str">
            <v xml:space="preserve">C3_1_0146 </v>
          </cell>
        </row>
        <row r="1703">
          <cell r="B1703">
            <v>5020102</v>
          </cell>
          <cell r="C1703" t="str">
            <v xml:space="preserve">OTROS BANCOS CENTRALES                                                          </v>
          </cell>
          <cell r="D1703" t="str">
            <v>Cuenta Sumatorio Totales. Cuenta no computable (utilizar cuenta base incluyda en el sumatorio)</v>
          </cell>
        </row>
        <row r="1704">
          <cell r="B1704">
            <v>502010201</v>
          </cell>
          <cell r="C1704" t="str">
            <v xml:space="preserve">OTROS BANCOS CENTRALES                                                          </v>
          </cell>
          <cell r="D1704" t="str">
            <v>Cuenta base para Imputación saldo</v>
          </cell>
          <cell r="E1704" t="str">
            <v>Anejo_III_2_0005</v>
          </cell>
          <cell r="F1704" t="str">
            <v xml:space="preserve">C3_1_0146 </v>
          </cell>
        </row>
        <row r="1705">
          <cell r="B1705">
            <v>50202</v>
          </cell>
          <cell r="C1705" t="str">
            <v xml:space="preserve">DEPOSITOS DE ENTIDADES DE CREDITO                                               </v>
          </cell>
          <cell r="D1705" t="str">
            <v>Cuenta Sumatorio Totales. Cuenta no computable (utilizar cuenta base incluyda en el sumatorio)</v>
          </cell>
        </row>
        <row r="1706">
          <cell r="B1706">
            <v>5020201</v>
          </cell>
          <cell r="C1706" t="str">
            <v xml:space="preserve">CUENTAS MUTUAS                                                                  </v>
          </cell>
          <cell r="D1706" t="str">
            <v>Cuenta Sumatorio Totales. Cuenta no computable (utilizar cuenta base incluyda en el sumatorio)</v>
          </cell>
        </row>
        <row r="1707">
          <cell r="B1707">
            <v>502020101</v>
          </cell>
          <cell r="C1707" t="str">
            <v xml:space="preserve">CUENTAS MUTUAS                                                                  </v>
          </cell>
          <cell r="D1707" t="str">
            <v>Cuenta base para Imputación saldo</v>
          </cell>
          <cell r="E1707" t="str">
            <v>Anejo_III_2_0005</v>
          </cell>
          <cell r="F1707" t="str">
            <v xml:space="preserve">C3_1_0151 </v>
          </cell>
        </row>
        <row r="1708">
          <cell r="B1708">
            <v>5020202</v>
          </cell>
          <cell r="C1708" t="str">
            <v xml:space="preserve">CUENTAS A PLAZO                                                                 </v>
          </cell>
          <cell r="D1708" t="str">
            <v>Cuenta Sumatorio Totales. Cuenta no computable (utilizar cuenta base incluyda en el sumatorio)</v>
          </cell>
        </row>
        <row r="1709">
          <cell r="B1709">
            <v>502020201</v>
          </cell>
          <cell r="C1709" t="str">
            <v xml:space="preserve">CUENTAS A PLAZO                                                                 </v>
          </cell>
          <cell r="D1709" t="str">
            <v>Cuenta base para Imputación saldo</v>
          </cell>
          <cell r="E1709" t="str">
            <v>Anejo_III_2_0005</v>
          </cell>
          <cell r="F1709" t="str">
            <v xml:space="preserve">C3_1_0152 </v>
          </cell>
        </row>
        <row r="1710">
          <cell r="B1710">
            <v>5020203</v>
          </cell>
          <cell r="C1710" t="str">
            <v xml:space="preserve">PARTICIPACIONES EMITIDAS                                                        </v>
          </cell>
          <cell r="D1710" t="str">
            <v>Cuenta Sumatorio Totales. Cuenta no computable (utilizar cuenta base incluyda en el sumatorio)</v>
          </cell>
        </row>
        <row r="1711">
          <cell r="B1711">
            <v>502020301</v>
          </cell>
          <cell r="C1711" t="str">
            <v xml:space="preserve">PARTICIPACIONES EMITIDAS                                                        </v>
          </cell>
          <cell r="D1711" t="str">
            <v>Cuenta base para Imputación saldo</v>
          </cell>
          <cell r="E1711" t="str">
            <v>Anejo_III_2_0005</v>
          </cell>
          <cell r="F1711" t="str">
            <v xml:space="preserve">C3_1_0153 </v>
          </cell>
        </row>
        <row r="1712">
          <cell r="B1712">
            <v>5020204</v>
          </cell>
          <cell r="C1712" t="str">
            <v xml:space="preserve">OTROS PASIV.FINAN ASOC.ACT FINAN TRANSF.                                        </v>
          </cell>
          <cell r="D1712" t="str">
            <v>Cuenta Sumatorio Totales. Cuenta no computable (utilizar cuenta base incluyda en el sumatorio)</v>
          </cell>
        </row>
        <row r="1713">
          <cell r="B1713">
            <v>502020401</v>
          </cell>
          <cell r="C1713" t="str">
            <v xml:space="preserve">OTROS PASIV.FINAN ASOC.ACT FINAN TRANSF.                                        </v>
          </cell>
          <cell r="D1713" t="str">
            <v>Cuenta base para Imputación saldo</v>
          </cell>
          <cell r="E1713" t="str">
            <v>Anejo_III_2_0005</v>
          </cell>
          <cell r="F1713" t="str">
            <v xml:space="preserve">C3_1_0154 </v>
          </cell>
        </row>
        <row r="1714">
          <cell r="B1714">
            <v>5020205</v>
          </cell>
          <cell r="C1714" t="str">
            <v xml:space="preserve">PASIVOS FINANCIEROS HIBRIDOS                                                    </v>
          </cell>
          <cell r="D1714" t="str">
            <v>Cuenta Sumatorio Totales. Cuenta no computable (utilizar cuenta base incluyda en el sumatorio)</v>
          </cell>
        </row>
        <row r="1715">
          <cell r="B1715">
            <v>502020501</v>
          </cell>
          <cell r="C1715" t="str">
            <v xml:space="preserve">PASIVOS FINANCIEROS HIBRIDOS                                                    </v>
          </cell>
          <cell r="D1715" t="str">
            <v>Cuenta base para Imputación saldo</v>
          </cell>
          <cell r="E1715" t="str">
            <v>Anejo_III_2_0005</v>
          </cell>
          <cell r="F1715" t="str">
            <v xml:space="preserve">C3_1_0155 </v>
          </cell>
        </row>
        <row r="1716">
          <cell r="B1716">
            <v>5020206</v>
          </cell>
          <cell r="C1716" t="str">
            <v xml:space="preserve">CESION TEMPORAL DE ACTIVOS                                                      </v>
          </cell>
          <cell r="D1716" t="str">
            <v>Cuenta Sumatorio Totales. Cuenta no computable (utilizar cuenta base incluyda en el sumatorio)</v>
          </cell>
        </row>
        <row r="1717">
          <cell r="B1717">
            <v>502020601</v>
          </cell>
          <cell r="C1717" t="str">
            <v xml:space="preserve">CESION TEMPORAL DE ACTIVOS                                                      </v>
          </cell>
          <cell r="D1717" t="str">
            <v>Cuenta base para Imputación saldo</v>
          </cell>
          <cell r="E1717" t="str">
            <v>Anejo_III_2_0005</v>
          </cell>
          <cell r="F1717" t="str">
            <v xml:space="preserve">C3_1_0156 </v>
          </cell>
        </row>
        <row r="1718">
          <cell r="B1718">
            <v>5020207</v>
          </cell>
          <cell r="C1718" t="str">
            <v xml:space="preserve">OTRAS CUENTAS                                                                   </v>
          </cell>
          <cell r="D1718" t="str">
            <v>Cuenta Sumatorio Totales. Cuenta no computable (utilizar cuenta base incluyda en el sumatorio)</v>
          </cell>
        </row>
        <row r="1719">
          <cell r="B1719">
            <v>502020701</v>
          </cell>
          <cell r="C1719" t="str">
            <v xml:space="preserve">OTRAS CUENTAS                                                                   </v>
          </cell>
          <cell r="D1719" t="str">
            <v>Cuenta base para Imputación saldo</v>
          </cell>
          <cell r="E1719" t="str">
            <v>Anejo_III_2_0005</v>
          </cell>
          <cell r="F1719" t="str">
            <v xml:space="preserve">C3_1_0157 </v>
          </cell>
        </row>
        <row r="1720">
          <cell r="B1720">
            <v>50203</v>
          </cell>
          <cell r="C1720" t="str">
            <v xml:space="preserve">OP.MCDO MONET.TRAVES ENTDS CONTRAPARTIDA                                        </v>
          </cell>
          <cell r="D1720" t="str">
            <v>Cuenta Sumatorio Totales. Cuenta no computable (utilizar cuenta base incluyda en el sumatorio)</v>
          </cell>
        </row>
        <row r="1721">
          <cell r="B1721">
            <v>5020301</v>
          </cell>
          <cell r="C1721" t="str">
            <v xml:space="preserve">OP.MCDO MONET.TRAVES ENTDS CONTRAPARTIDA                                        </v>
          </cell>
          <cell r="D1721" t="str">
            <v>Cuenta base para Imputación saldo</v>
          </cell>
          <cell r="E1721" t="str">
            <v>Anejo_III_2_0005</v>
          </cell>
          <cell r="F1721" t="str">
            <v xml:space="preserve">C3_1_0160 </v>
          </cell>
        </row>
        <row r="1722">
          <cell r="B1722">
            <v>50204</v>
          </cell>
          <cell r="C1722" t="str">
            <v xml:space="preserve">DEPOSITOS DE LA CLIENTELA                                                       </v>
          </cell>
          <cell r="D1722" t="str">
            <v>Cuenta Sumatorio Totales. Cuenta no computable (utilizar cuenta base incluyda en el sumatorio)</v>
          </cell>
        </row>
        <row r="1723">
          <cell r="B1723">
            <v>5020401</v>
          </cell>
          <cell r="C1723" t="str">
            <v xml:space="preserve">ADMINISTRACIONES PUBLICAS ESPAÑOLAS                                             </v>
          </cell>
          <cell r="D1723" t="str">
            <v>Cuenta Sumatorio Totales. Cuenta no computable (utilizar cuenta base incluyda en el sumatorio)</v>
          </cell>
        </row>
        <row r="1724">
          <cell r="B1724">
            <v>502040101</v>
          </cell>
          <cell r="C1724" t="str">
            <v xml:space="preserve">ADMINISTRACION CENTRAL                                                          </v>
          </cell>
          <cell r="D1724" t="str">
            <v>Cuenta Sumatorio Totales. Cuenta no computable (utilizar cuenta base incluyda en el sumatorio)</v>
          </cell>
        </row>
        <row r="1725">
          <cell r="B1725">
            <v>50204010101</v>
          </cell>
          <cell r="C1725" t="str">
            <v xml:space="preserve">ADMINISTRACION CENTRAL                                                          </v>
          </cell>
          <cell r="D1725" t="str">
            <v>Cuenta base para Imputación saldo</v>
          </cell>
          <cell r="E1725" t="str">
            <v>Anejo_III_2_0005</v>
          </cell>
          <cell r="F1725" t="str">
            <v xml:space="preserve">C3_1_0205 </v>
          </cell>
        </row>
        <row r="1726">
          <cell r="B1726">
            <v>502040102</v>
          </cell>
          <cell r="C1726" t="str">
            <v xml:space="preserve">ADMINISTRACIONES AUTONOMICAS                                                    </v>
          </cell>
          <cell r="D1726" t="str">
            <v>Cuenta Sumatorio Totales. Cuenta no computable (utilizar cuenta base incluyda en el sumatorio)</v>
          </cell>
        </row>
        <row r="1727">
          <cell r="B1727">
            <v>50204010201</v>
          </cell>
          <cell r="C1727" t="str">
            <v xml:space="preserve">ADMINISTRACIONES AUTONOMICAS                                                    </v>
          </cell>
          <cell r="D1727" t="str">
            <v>Cuenta base para Imputación saldo</v>
          </cell>
          <cell r="E1727" t="str">
            <v>Anejo_III_2_0005</v>
          </cell>
          <cell r="F1727" t="str">
            <v xml:space="preserve">C3_1_0205 </v>
          </cell>
        </row>
        <row r="1728">
          <cell r="B1728">
            <v>502040103</v>
          </cell>
          <cell r="C1728" t="str">
            <v xml:space="preserve">ADMINISTRACIONES LOCALES                          </v>
          </cell>
          <cell r="D1728" t="str">
            <v>Cuenta Sumatorio Totales. Cuenta no computable (utilizar cuenta base incluyda en el sumatorio)</v>
          </cell>
        </row>
        <row r="1729">
          <cell r="B1729">
            <v>50204010301</v>
          </cell>
          <cell r="C1729" t="str">
            <v xml:space="preserve">ADMINISTRACIONES LOCALES                          </v>
          </cell>
          <cell r="D1729" t="str">
            <v>Cuenta base para Imputación saldo</v>
          </cell>
          <cell r="E1729" t="str">
            <v>Anejo_III_2_0005</v>
          </cell>
          <cell r="F1729" t="str">
            <v xml:space="preserve">C3_1_0205 </v>
          </cell>
        </row>
        <row r="1730">
          <cell r="B1730">
            <v>502040104</v>
          </cell>
          <cell r="C1730" t="str">
            <v xml:space="preserve">ADMINISTRACION DE SEGURIDAD SOCIAL                                              </v>
          </cell>
          <cell r="D1730" t="str">
            <v>Cuenta Sumatorio Totales. Cuenta no computable (utilizar cuenta base incluyda en el sumatorio)</v>
          </cell>
        </row>
        <row r="1731">
          <cell r="B1731">
            <v>50204010401</v>
          </cell>
          <cell r="C1731" t="str">
            <v xml:space="preserve">ADMINISTRACION DE SEGURIDAD SOCIAL                                              </v>
          </cell>
          <cell r="D1731" t="str">
            <v>Cuenta base para Imputación saldo</v>
          </cell>
          <cell r="E1731" t="str">
            <v>Anejo_III_2_0005</v>
          </cell>
          <cell r="F1731" t="str">
            <v xml:space="preserve">C3_1_0205 </v>
          </cell>
        </row>
        <row r="1732">
          <cell r="B1732">
            <v>5020402</v>
          </cell>
          <cell r="C1732" t="str">
            <v xml:space="preserve">OTROS SECTORES RESIDENTES                                                       </v>
          </cell>
          <cell r="D1732" t="str">
            <v>Cuenta Sumatorio Totales. Cuenta no computable (utilizar cuenta base incluyda en el sumatorio)</v>
          </cell>
        </row>
        <row r="1733">
          <cell r="B1733">
            <v>502040201</v>
          </cell>
          <cell r="C1733" t="str">
            <v xml:space="preserve">CUENTAS CORRIENTES                                                              </v>
          </cell>
          <cell r="D1733" t="str">
            <v>Cuenta Sumatorio Totales. Cuenta no computable (utilizar cuenta base incluyda en el sumatorio)</v>
          </cell>
        </row>
        <row r="1734">
          <cell r="B1734">
            <v>50204020101</v>
          </cell>
          <cell r="C1734" t="str">
            <v xml:space="preserve">CUENTAS CORRIENTES                                                              </v>
          </cell>
          <cell r="D1734" t="str">
            <v>Cuenta base para Imputación saldo</v>
          </cell>
          <cell r="E1734" t="str">
            <v>Anejo_III_2_0005</v>
          </cell>
          <cell r="F1734" t="str">
            <v xml:space="preserve">C3_1_0211 </v>
          </cell>
        </row>
        <row r="1735">
          <cell r="B1735">
            <v>502040202</v>
          </cell>
          <cell r="C1735" t="str">
            <v xml:space="preserve">CUENTAS DE AHORRO                                                               </v>
          </cell>
          <cell r="D1735" t="str">
            <v>Cuenta Sumatorio Totales. Cuenta no computable (utilizar cuenta base incluyda en el sumatorio)</v>
          </cell>
        </row>
        <row r="1736">
          <cell r="B1736">
            <v>50204020201</v>
          </cell>
          <cell r="C1736" t="str">
            <v xml:space="preserve">CUENTAS DE AHORRO                                                               </v>
          </cell>
          <cell r="D1736" t="str">
            <v>Cuenta base para Imputación saldo</v>
          </cell>
          <cell r="E1736" t="str">
            <v>Anejo_III_2_0005</v>
          </cell>
          <cell r="F1736" t="str">
            <v xml:space="preserve">C3_1_0211 </v>
          </cell>
        </row>
        <row r="1737">
          <cell r="B1737">
            <v>502040203</v>
          </cell>
          <cell r="C1737" t="str">
            <v xml:space="preserve">OTROS DEPOSITOS A LA VISTA                                                      </v>
          </cell>
          <cell r="D1737" t="str">
            <v>Cuenta Sumatorio Totales. Cuenta no computable (utilizar cuenta base incluyda en el sumatorio)</v>
          </cell>
        </row>
        <row r="1738">
          <cell r="B1738">
            <v>50204020301</v>
          </cell>
          <cell r="C1738" t="str">
            <v xml:space="preserve">OTROS DEPOSITOS A LA VISTA                                                      </v>
          </cell>
          <cell r="D1738" t="str">
            <v>Cuenta base para Imputación saldo</v>
          </cell>
          <cell r="E1738" t="str">
            <v>Anejo_III_2_0005</v>
          </cell>
          <cell r="F1738" t="str">
            <v xml:space="preserve">C3_1_0211 </v>
          </cell>
        </row>
        <row r="1739">
          <cell r="B1739">
            <v>502040204</v>
          </cell>
          <cell r="C1739" t="str">
            <v xml:space="preserve">IMPOSICIONES A PLAZO                                                            </v>
          </cell>
          <cell r="D1739" t="str">
            <v>Cuenta Sumatorio Totales. Cuenta no computable (utilizar cuenta base incluyda en el sumatorio)</v>
          </cell>
        </row>
        <row r="1740">
          <cell r="B1740">
            <v>50204020401</v>
          </cell>
          <cell r="C1740" t="str">
            <v xml:space="preserve">IMPOSICIONES A PLAZO                                                            </v>
          </cell>
          <cell r="D1740" t="str">
            <v>Cuenta base para Imputación saldo</v>
          </cell>
          <cell r="E1740" t="str">
            <v>Anejo_III_2_0005</v>
          </cell>
          <cell r="F1740" t="str">
            <v xml:space="preserve">C3_1_0215 </v>
          </cell>
        </row>
        <row r="1741">
          <cell r="B1741">
            <v>502040205</v>
          </cell>
          <cell r="C1741" t="str">
            <v xml:space="preserve">CUENTAS DE AHORRO-VIVIENDA                                                      </v>
          </cell>
          <cell r="D1741" t="str">
            <v>Cuenta Sumatorio Totales. Cuenta no computable (utilizar cuenta base incluyda en el sumatorio)</v>
          </cell>
        </row>
        <row r="1742">
          <cell r="B1742">
            <v>50204020501</v>
          </cell>
          <cell r="C1742" t="str">
            <v xml:space="preserve">CUENTAS DE AHORRO-VIVIENDA                                                      </v>
          </cell>
          <cell r="D1742" t="str">
            <v>Cuenta base para Imputación saldo</v>
          </cell>
          <cell r="E1742" t="str">
            <v>Anejo_III_2_0005</v>
          </cell>
          <cell r="F1742" t="str">
            <v xml:space="preserve">C3_1_0215 </v>
          </cell>
        </row>
        <row r="1743">
          <cell r="B1743">
            <v>502040206</v>
          </cell>
          <cell r="C1743" t="str">
            <v xml:space="preserve">DEPOSITOS A DESCUENTO                                                           </v>
          </cell>
          <cell r="D1743" t="str">
            <v>Cuenta Sumatorio Totales. Cuenta no computable (utilizar cuenta base incluyda en el sumatorio)</v>
          </cell>
        </row>
        <row r="1744">
          <cell r="B1744">
            <v>50204020601</v>
          </cell>
          <cell r="C1744" t="str">
            <v xml:space="preserve">DEPOSITOS A DESCUENTO                                                           </v>
          </cell>
          <cell r="D1744" t="str">
            <v>Cuenta base para Imputación saldo</v>
          </cell>
          <cell r="E1744" t="str">
            <v>Anejo_III_2_0005</v>
          </cell>
          <cell r="F1744" t="str">
            <v xml:space="preserve">C3_1_0211 </v>
          </cell>
        </row>
        <row r="1745">
          <cell r="B1745">
            <v>502040207</v>
          </cell>
          <cell r="C1745" t="str">
            <v xml:space="preserve">PARTICIPACIONES EMITIDAS                                                        </v>
          </cell>
          <cell r="D1745" t="str">
            <v>Cuenta Sumatorio Totales. Cuenta no computable (utilizar cuenta base incluyda en el sumatorio)</v>
          </cell>
        </row>
        <row r="1746">
          <cell r="B1746">
            <v>50204020701</v>
          </cell>
          <cell r="C1746" t="str">
            <v xml:space="preserve">PARTICIPACIONES EMITIDAS                                                        </v>
          </cell>
          <cell r="D1746" t="str">
            <v>Cuenta base para Imputación saldo</v>
          </cell>
          <cell r="E1746" t="str">
            <v>Anejo_III_2_0005</v>
          </cell>
          <cell r="F1746" t="str">
            <v xml:space="preserve">C3_1_0212 </v>
          </cell>
        </row>
        <row r="1747">
          <cell r="B1747">
            <v>50204020702</v>
          </cell>
          <cell r="C1747" t="str">
            <v>PARTICIPACIONES EMITIDAS FONDOS TITULIZACIÓN</v>
          </cell>
          <cell r="D1747" t="str">
            <v>Cuenta base para Imputación saldo</v>
          </cell>
          <cell r="E1747" t="str">
            <v>Anejo_III_2_0005</v>
          </cell>
          <cell r="F1747" t="str">
            <v xml:space="preserve">C3_1_0212 </v>
          </cell>
        </row>
        <row r="1748">
          <cell r="B1748">
            <v>502040208</v>
          </cell>
          <cell r="C1748" t="str">
            <v xml:space="preserve">PASIV.FINAN ASOCIAD ACT FIN.TRANS                                               </v>
          </cell>
          <cell r="D1748" t="str">
            <v>Cuenta Sumatorio Totales. Cuenta no computable (utilizar cuenta base incluyda en el sumatorio)</v>
          </cell>
        </row>
        <row r="1749">
          <cell r="B1749">
            <v>50204020801</v>
          </cell>
          <cell r="C1749" t="str">
            <v xml:space="preserve">PASIV.FINAN ASOCIAD ACT FIN.TRANS                                               </v>
          </cell>
          <cell r="D1749" t="str">
            <v>Cuenta base para Imputación saldo</v>
          </cell>
          <cell r="E1749" t="str">
            <v>Anejo_III_2_0005</v>
          </cell>
          <cell r="F1749" t="str">
            <v xml:space="preserve">C3_1_0213 </v>
          </cell>
        </row>
        <row r="1750">
          <cell r="B1750">
            <v>502040209</v>
          </cell>
          <cell r="C1750" t="str">
            <v xml:space="preserve">PASIVOS FINANCIEROS HIBRIDOS                                                    </v>
          </cell>
          <cell r="D1750" t="str">
            <v>Cuenta Sumatorio Totales. Cuenta no computable (utilizar cuenta base incluyda en el sumatorio)</v>
          </cell>
        </row>
        <row r="1751">
          <cell r="B1751">
            <v>50204020901</v>
          </cell>
          <cell r="C1751" t="str">
            <v xml:space="preserve">PASIVOS FINANCIEROS HIBRIDOS                                                    </v>
          </cell>
          <cell r="D1751" t="str">
            <v>Cuenta base para Imputación saldo</v>
          </cell>
          <cell r="E1751" t="str">
            <v>Anejo_III_2_0005</v>
          </cell>
          <cell r="F1751" t="str">
            <v xml:space="preserve">C3_1_0214 </v>
          </cell>
        </row>
        <row r="1752">
          <cell r="B1752">
            <v>502040210</v>
          </cell>
          <cell r="C1752" t="str">
            <v xml:space="preserve">OTROS FONDOS A PLAZO                                                            </v>
          </cell>
          <cell r="D1752" t="str">
            <v>Cuenta Sumatorio Totales. Cuenta no computable (utilizar cuenta base incluyda en el sumatorio)</v>
          </cell>
        </row>
        <row r="1753">
          <cell r="B1753">
            <v>50204021001</v>
          </cell>
          <cell r="C1753" t="str">
            <v xml:space="preserve">OTROS FONDOS A PLAZO                                                            </v>
          </cell>
          <cell r="D1753" t="str">
            <v>Cuenta base para Imputación saldo</v>
          </cell>
          <cell r="E1753" t="str">
            <v>Anejo_III_2_0005</v>
          </cell>
          <cell r="F1753" t="str">
            <v xml:space="preserve">C3_1_0215 </v>
          </cell>
        </row>
        <row r="1754">
          <cell r="B1754">
            <v>502040211</v>
          </cell>
          <cell r="C1754" t="str">
            <v xml:space="preserve">DEPOSITOS CON PREAVISO                                                          </v>
          </cell>
          <cell r="D1754" t="str">
            <v>Cuenta Sumatorio Totales. Cuenta no computable (utilizar cuenta base incluyda en el sumatorio)</v>
          </cell>
        </row>
        <row r="1755">
          <cell r="B1755">
            <v>50204021101</v>
          </cell>
          <cell r="C1755" t="str">
            <v xml:space="preserve">DEPOSITOS CON PREAVISO                                                          </v>
          </cell>
          <cell r="D1755" t="str">
            <v>Cuenta base para Imputación saldo</v>
          </cell>
          <cell r="E1755" t="str">
            <v>Anejo_III_2_0005</v>
          </cell>
          <cell r="F1755" t="str">
            <v xml:space="preserve">C3_1_0216 </v>
          </cell>
        </row>
        <row r="1756">
          <cell r="B1756">
            <v>502040212</v>
          </cell>
          <cell r="C1756" t="str">
            <v xml:space="preserve">CESION TEMPORAL DE ACTIVOS                                                      </v>
          </cell>
          <cell r="D1756" t="str">
            <v>Cuenta Sumatorio Totales. Cuenta no computable (utilizar cuenta base incluyda en el sumatorio)</v>
          </cell>
        </row>
        <row r="1757">
          <cell r="B1757">
            <v>50204021201</v>
          </cell>
          <cell r="C1757" t="str">
            <v xml:space="preserve">CESION TEMPORAL DE ACTIVOS                                                      </v>
          </cell>
          <cell r="D1757" t="str">
            <v>Cuenta base para Imputación saldo</v>
          </cell>
          <cell r="E1757" t="str">
            <v>Anejo_III_2_0005</v>
          </cell>
          <cell r="F1757" t="str">
            <v xml:space="preserve">C3_1_0217 </v>
          </cell>
        </row>
        <row r="1758">
          <cell r="B1758">
            <v>502040213</v>
          </cell>
          <cell r="C1758" t="str">
            <v xml:space="preserve">COMISIONES DE PRODUCCION (INTER)                                                </v>
          </cell>
          <cell r="D1758" t="str">
            <v>Cuenta Sumatorio Totales. Cuenta no computable (utilizar cuenta base incluyda en el sumatorio)</v>
          </cell>
        </row>
        <row r="1759">
          <cell r="B1759">
            <v>50204021301</v>
          </cell>
          <cell r="C1759" t="str">
            <v xml:space="preserve">COMISIONES DE PRODUCCION (INTER)                                                </v>
          </cell>
          <cell r="D1759" t="str">
            <v>Cuenta base para Imputación saldo</v>
          </cell>
          <cell r="E1759" t="str">
            <v>Anejo_III_2_0005</v>
          </cell>
          <cell r="F1759" t="str">
            <v xml:space="preserve">C3_1_0217 </v>
          </cell>
        </row>
        <row r="1760">
          <cell r="B1760">
            <v>5020403</v>
          </cell>
          <cell r="C1760" t="str">
            <v xml:space="preserve">ADMINISTRACIONES PUBLICAS NO RESIDENTES                                         </v>
          </cell>
          <cell r="D1760" t="str">
            <v>Cuenta Sumatorio Totales. Cuenta no computable (utilizar cuenta base incluyda en el sumatorio)</v>
          </cell>
        </row>
        <row r="1761">
          <cell r="B1761">
            <v>502040301</v>
          </cell>
          <cell r="C1761" t="str">
            <v xml:space="preserve">ADMINISTRACIONES PUBLICAS NO RESIDENTES                                         </v>
          </cell>
          <cell r="D1761" t="str">
            <v>Cuenta base para Imputación saldo</v>
          </cell>
          <cell r="E1761" t="str">
            <v>Anejo_III_2_0005</v>
          </cell>
          <cell r="F1761" t="str">
            <v xml:space="preserve">C3_1_0205 </v>
          </cell>
        </row>
        <row r="1762">
          <cell r="B1762">
            <v>5020404</v>
          </cell>
          <cell r="C1762" t="str">
            <v xml:space="preserve">OTROS SECTORES NO RESIDENTES                                                    </v>
          </cell>
          <cell r="D1762" t="str">
            <v>Cuenta Sumatorio Totales. Cuenta no computable (utilizar cuenta base incluyda en el sumatorio)</v>
          </cell>
        </row>
        <row r="1763">
          <cell r="B1763">
            <v>502040401</v>
          </cell>
          <cell r="C1763" t="str">
            <v>DEPÓSITOS A LA VISTA</v>
          </cell>
          <cell r="D1763" t="str">
            <v>Cuenta base para Imputación saldo</v>
          </cell>
          <cell r="E1763" t="str">
            <v>Anejo_III_2_0005</v>
          </cell>
          <cell r="F1763" t="str">
            <v xml:space="preserve">C3_1_0211 </v>
          </cell>
        </row>
        <row r="1764">
          <cell r="B1764">
            <v>502040402</v>
          </cell>
          <cell r="C1764" t="str">
            <v>PARTICIPACIONES</v>
          </cell>
          <cell r="D1764" t="str">
            <v>Cuenta base para Imputación saldo</v>
          </cell>
          <cell r="E1764" t="str">
            <v>Anejo_III_2_0005</v>
          </cell>
          <cell r="F1764" t="str">
            <v xml:space="preserve">C3_1_0212 </v>
          </cell>
        </row>
        <row r="1765">
          <cell r="B1765">
            <v>502040403</v>
          </cell>
          <cell r="C1765" t="str">
            <v>OTROS PASIVOS ASOICIADOS A ACTIVOS FINANCIEROS TRANSFERIDOS</v>
          </cell>
          <cell r="D1765" t="str">
            <v>Cuenta base para Imputación saldo</v>
          </cell>
          <cell r="E1765" t="str">
            <v>Anejo_III_2_0005</v>
          </cell>
          <cell r="F1765" t="str">
            <v xml:space="preserve">C3_1_0213 </v>
          </cell>
        </row>
        <row r="1766">
          <cell r="B1766">
            <v>502040404</v>
          </cell>
          <cell r="C1766" t="str">
            <v xml:space="preserve">PASIVOS FINANCIEROS HIBRIDOS                                                    </v>
          </cell>
          <cell r="D1766" t="str">
            <v>Cuenta base para Imputación saldo</v>
          </cell>
          <cell r="E1766" t="str">
            <v>Anejo_III_2_0005</v>
          </cell>
          <cell r="F1766" t="str">
            <v xml:space="preserve">C3_1_0214 </v>
          </cell>
        </row>
        <row r="1767">
          <cell r="B1767">
            <v>502040405</v>
          </cell>
          <cell r="C1767" t="str">
            <v>OTROS DEPÓSITOS A PLAZO</v>
          </cell>
          <cell r="D1767" t="str">
            <v>Cuenta base para Imputación saldo</v>
          </cell>
          <cell r="E1767" t="str">
            <v>Anejo_III_2_0005</v>
          </cell>
          <cell r="F1767" t="str">
            <v xml:space="preserve">C3_1_0215 </v>
          </cell>
        </row>
        <row r="1768">
          <cell r="B1768">
            <v>502040406</v>
          </cell>
          <cell r="C1768" t="str">
            <v>DEPÓSITOS CON PREAVISO</v>
          </cell>
          <cell r="D1768" t="str">
            <v>Cuenta base para Imputación saldo</v>
          </cell>
          <cell r="E1768" t="str">
            <v>Anejo_III_2_0005</v>
          </cell>
          <cell r="F1768" t="str">
            <v xml:space="preserve">C3_1_0216 </v>
          </cell>
        </row>
        <row r="1769">
          <cell r="B1769">
            <v>502040407</v>
          </cell>
          <cell r="C1769" t="str">
            <v>CESIÓN TEMPORALDE ACTIVOS</v>
          </cell>
          <cell r="D1769" t="str">
            <v>Cuenta base para Imputación saldo</v>
          </cell>
          <cell r="E1769" t="str">
            <v>Anejo_III_2_0005</v>
          </cell>
          <cell r="F1769" t="str">
            <v xml:space="preserve">C3_1_0217 </v>
          </cell>
        </row>
        <row r="1770">
          <cell r="B1770">
            <v>50205</v>
          </cell>
          <cell r="C1770" t="str">
            <v xml:space="preserve">DEBITOS REPRESENTADOS VALORES NEGOCIABLES                                       </v>
          </cell>
          <cell r="D1770" t="str">
            <v>Cuenta Sumatorio Totales. Cuenta no computable (utilizar cuenta base incluyda en el sumatorio)</v>
          </cell>
        </row>
        <row r="1771">
          <cell r="B1771">
            <v>5020501</v>
          </cell>
          <cell r="C1771" t="str">
            <v xml:space="preserve">PAGARES Y EFECTOS                                                               </v>
          </cell>
          <cell r="D1771" t="str">
            <v>Cuenta Sumatorio Totales. Cuenta no computable (utilizar cuenta base incluyda en el sumatorio)</v>
          </cell>
        </row>
        <row r="1772">
          <cell r="B1772">
            <v>502050101</v>
          </cell>
          <cell r="C1772" t="str">
            <v xml:space="preserve">PAGARES Y EFECTOS                                                               </v>
          </cell>
          <cell r="D1772" t="str">
            <v>Cuenta base para Imputación saldo</v>
          </cell>
          <cell r="E1772" t="str">
            <v>Anejo_III_2_0005</v>
          </cell>
          <cell r="F1772" t="str">
            <v xml:space="preserve">C3_1_0220 </v>
          </cell>
        </row>
        <row r="1773">
          <cell r="B1773">
            <v>5020502</v>
          </cell>
          <cell r="C1773" t="str">
            <v xml:space="preserve">TITULOS HIPOTECARIOS                                                            </v>
          </cell>
          <cell r="D1773" t="str">
            <v>Cuenta Sumatorio Totales. Cuenta no computable (utilizar cuenta base incluyda en el sumatorio)</v>
          </cell>
        </row>
        <row r="1774">
          <cell r="B1774">
            <v>502050201</v>
          </cell>
          <cell r="C1774" t="str">
            <v xml:space="preserve">TITULOS HIPOTECARIOS                                                            </v>
          </cell>
          <cell r="D1774" t="str">
            <v>Cuenta base para Imputación saldo</v>
          </cell>
          <cell r="E1774" t="str">
            <v>Anejo_III_2_0005</v>
          </cell>
          <cell r="F1774" t="str">
            <v xml:space="preserve">C3_1_0220 </v>
          </cell>
        </row>
        <row r="1775">
          <cell r="B1775">
            <v>5020503</v>
          </cell>
          <cell r="C1775" t="str">
            <v xml:space="preserve">OTROS VAL ASOCIADOS A ACTIVOS FINANCIEROS TRANSFERIDOS                          </v>
          </cell>
          <cell r="D1775" t="str">
            <v>Cuenta Sumatorio Totales. Cuenta no computable (utilizar cuenta base incluyda en el sumatorio)</v>
          </cell>
        </row>
        <row r="1776">
          <cell r="B1776">
            <v>502050301</v>
          </cell>
          <cell r="C1776" t="str">
            <v xml:space="preserve">OTROS VAL ASOCIADOS A ACTIVOS FINANCIEROS TRANSFERIDOS                          </v>
          </cell>
          <cell r="D1776" t="str">
            <v>Cuenta base para Imputación saldo</v>
          </cell>
          <cell r="E1776" t="str">
            <v>Anejo_III_2_0005</v>
          </cell>
          <cell r="F1776" t="str">
            <v xml:space="preserve">C3_1_0220 </v>
          </cell>
        </row>
        <row r="1777">
          <cell r="B1777">
            <v>5020504</v>
          </cell>
          <cell r="C1777" t="str">
            <v xml:space="preserve">VALORES CONVERTIBLES                                                            </v>
          </cell>
          <cell r="D1777" t="str">
            <v>Cuenta Sumatorio Totales. Cuenta no computable (utilizar cuenta base incluyda en el sumatorio)</v>
          </cell>
        </row>
        <row r="1778">
          <cell r="B1778">
            <v>502050401</v>
          </cell>
          <cell r="C1778" t="str">
            <v xml:space="preserve">VALORES CONVERTIBLES                                                            </v>
          </cell>
          <cell r="D1778" t="str">
            <v>Cuenta base para Imputación saldo</v>
          </cell>
          <cell r="E1778" t="str">
            <v>Anejo_III_2_0005</v>
          </cell>
          <cell r="F1778" t="str">
            <v xml:space="preserve">C3_1_0220 </v>
          </cell>
        </row>
        <row r="1779">
          <cell r="B1779">
            <v>5020505</v>
          </cell>
          <cell r="C1779" t="str">
            <v xml:space="preserve">VALORES HIBRIDOS                                                                </v>
          </cell>
          <cell r="D1779" t="str">
            <v>Cuenta Sumatorio Totales. Cuenta no computable (utilizar cuenta base incluyda en el sumatorio)</v>
          </cell>
        </row>
        <row r="1780">
          <cell r="B1780">
            <v>502050501</v>
          </cell>
          <cell r="C1780" t="str">
            <v xml:space="preserve">VALORES HIBRIDOS                                                                </v>
          </cell>
          <cell r="D1780" t="str">
            <v>Cuenta base para Imputación saldo</v>
          </cell>
          <cell r="E1780" t="str">
            <v>Anejo_III_2_0005</v>
          </cell>
          <cell r="F1780" t="str">
            <v xml:space="preserve">C3_1_0220 </v>
          </cell>
        </row>
        <row r="1781">
          <cell r="B1781">
            <v>5020506</v>
          </cell>
          <cell r="C1781" t="str">
            <v xml:space="preserve">OTROS VALORES NO CONVERTIBLES                                                   </v>
          </cell>
          <cell r="D1781" t="str">
            <v>Cuenta Sumatorio Totales. Cuenta no computable (utilizar cuenta base incluyda en el sumatorio)</v>
          </cell>
        </row>
        <row r="1782">
          <cell r="B1782">
            <v>502050601</v>
          </cell>
          <cell r="C1782" t="str">
            <v xml:space="preserve">OTROS VALORES NO CONVERTIBLES                                                   </v>
          </cell>
          <cell r="D1782" t="str">
            <v>Cuenta base para Imputación saldo</v>
          </cell>
          <cell r="E1782" t="str">
            <v>Anejo_III_2_0005</v>
          </cell>
          <cell r="F1782" t="str">
            <v xml:space="preserve">C3_1_0220 </v>
          </cell>
        </row>
        <row r="1783">
          <cell r="B1783">
            <v>50206</v>
          </cell>
          <cell r="C1783" t="str">
            <v xml:space="preserve">PASIVOS SUBORDINADOS                                                            </v>
          </cell>
          <cell r="D1783" t="str">
            <v>Cuenta Sumatorio Totales. Cuenta no computable (utilizar cuenta base incluyda en el sumatorio)</v>
          </cell>
        </row>
        <row r="1784">
          <cell r="B1784">
            <v>5020601</v>
          </cell>
          <cell r="C1784" t="str">
            <v xml:space="preserve">DBTO.REPRES.VAL.NEGOCIABLES SUBORDINADOS                                        </v>
          </cell>
          <cell r="D1784" t="str">
            <v>Cuenta Sumatorio Totales. Cuenta no computable (utilizar cuenta base incluyda en el sumatorio)</v>
          </cell>
        </row>
        <row r="1785">
          <cell r="B1785">
            <v>502060101</v>
          </cell>
          <cell r="C1785" t="str">
            <v xml:space="preserve">DBTO.REPRES.VAL.NEGOCIABLES SUBORDINADOS                                        </v>
          </cell>
          <cell r="D1785" t="str">
            <v>Cuenta base para Imputación saldo</v>
          </cell>
          <cell r="E1785" t="str">
            <v>Anejo_III_2_0005</v>
          </cell>
          <cell r="F1785" t="str">
            <v xml:space="preserve">C3_1_0231 </v>
          </cell>
        </row>
        <row r="1786">
          <cell r="B1786">
            <v>5020602</v>
          </cell>
          <cell r="C1786" t="str">
            <v xml:space="preserve">DEPOSITOS SUBORDINADOS                                                          </v>
          </cell>
          <cell r="D1786" t="str">
            <v>Cuenta Sumatorio Totales. Cuenta no computable (utilizar cuenta base incluyda en el sumatorio)</v>
          </cell>
        </row>
        <row r="1787">
          <cell r="B1787">
            <v>502060201</v>
          </cell>
          <cell r="C1787" t="str">
            <v xml:space="preserve">DEPOSITOS SUBORDINADOS                                                          </v>
          </cell>
          <cell r="D1787" t="str">
            <v>Cuenta base para Imputación saldo</v>
          </cell>
          <cell r="E1787" t="str">
            <v>Anejo_III_2_0005</v>
          </cell>
          <cell r="F1787" t="str">
            <v xml:space="preserve">C3_1_0232 </v>
          </cell>
        </row>
        <row r="1788">
          <cell r="B1788">
            <v>5020603</v>
          </cell>
          <cell r="C1788" t="str">
            <v xml:space="preserve">CAPITAL CON NATURALEZA PASIVO FINANCIERO                                        </v>
          </cell>
          <cell r="D1788" t="str">
            <v>Cuenta Sumatorio Totales. Cuenta no computable (utilizar cuenta base incluyda en el sumatorio)</v>
          </cell>
        </row>
        <row r="1789">
          <cell r="B1789">
            <v>502060301</v>
          </cell>
          <cell r="C1789" t="str">
            <v xml:space="preserve">CAPITAL CON NATURALEZA PASIVO FINANCIERO                                        </v>
          </cell>
          <cell r="D1789" t="str">
            <v>Cuenta base para Imputación saldo</v>
          </cell>
          <cell r="E1789" t="str">
            <v>Anejo_III_2_0005</v>
          </cell>
          <cell r="F1789" t="str">
            <v xml:space="preserve">C3_1_0233 </v>
          </cell>
        </row>
        <row r="1790">
          <cell r="B1790">
            <v>50207</v>
          </cell>
          <cell r="C1790" t="str">
            <v xml:space="preserve">RECTIFICACION DE GASTOS POR OP.COBERT                                           </v>
          </cell>
          <cell r="D1790" t="str">
            <v>Cuenta Sumatorio Totales. Cuenta no computable (utilizar cuenta base incluyda en el sumatorio)</v>
          </cell>
        </row>
        <row r="1791">
          <cell r="B1791">
            <v>5020701</v>
          </cell>
          <cell r="C1791" t="str">
            <v xml:space="preserve">RECTIF.GASTOS POR OP.COBERT.ENTIDADES DE CREDITO                                </v>
          </cell>
          <cell r="D1791" t="str">
            <v>Cuenta Sumatorio Totales. Cuenta no computable (utilizar cuenta base incluyda en el sumatorio)</v>
          </cell>
        </row>
        <row r="1792">
          <cell r="B1792">
            <v>502070101</v>
          </cell>
          <cell r="C1792" t="str">
            <v xml:space="preserve">RECTIF.GASTOS POR OP.COBERT.ENTIDADES DE CREDITO                                </v>
          </cell>
          <cell r="D1792" t="str">
            <v>Cuenta base para Imputación saldo</v>
          </cell>
          <cell r="E1792" t="str">
            <v>Anejo_III_2_0005</v>
          </cell>
          <cell r="F1792" t="str">
            <v xml:space="preserve">C3_1_0235 </v>
          </cell>
        </row>
        <row r="1793">
          <cell r="B1793">
            <v>5020702</v>
          </cell>
          <cell r="C1793" t="str">
            <v xml:space="preserve">RECTIF.GASTOS POR OP.COBERT.OP.MCDO MONET.TRAVES ENTDS CONTRAPARTIDA            </v>
          </cell>
          <cell r="D1793" t="str">
            <v>Cuenta Sumatorio Totales. Cuenta no computable (utilizar cuenta base incluyda en el sumatorio)</v>
          </cell>
        </row>
        <row r="1794">
          <cell r="B1794">
            <v>502070201</v>
          </cell>
          <cell r="C1794" t="str">
            <v xml:space="preserve">RECTIF.GASTOS POR OP.COBERT.OP.MCDO MONET.TRAVES ENTDS CONTRAPARTIDA            </v>
          </cell>
          <cell r="D1794" t="str">
            <v>Cuenta base para Imputación saldo</v>
          </cell>
          <cell r="E1794" t="str">
            <v>Anejo_III_2_0005</v>
          </cell>
          <cell r="F1794" t="str">
            <v xml:space="preserve">C3_1_0235 </v>
          </cell>
        </row>
        <row r="1795">
          <cell r="B1795">
            <v>5020703</v>
          </cell>
          <cell r="C1795" t="str">
            <v xml:space="preserve">RECTIF.GASTOS POR OP.COBERT.DEPOSITOS DE LA CLIENTELA                           </v>
          </cell>
          <cell r="D1795" t="str">
            <v>Cuenta Sumatorio Totales. Cuenta no computable (utilizar cuenta base incluyda en el sumatorio)</v>
          </cell>
        </row>
        <row r="1796">
          <cell r="B1796">
            <v>502070301</v>
          </cell>
          <cell r="C1796" t="str">
            <v xml:space="preserve">RECTIF.GASTOS POR OP.COBERT.DEPOSITOS DE LA CLIENTELA                           </v>
          </cell>
          <cell r="D1796" t="str">
            <v>Cuenta base para Imputación saldo</v>
          </cell>
          <cell r="E1796" t="str">
            <v>Anejo_III_2_0005</v>
          </cell>
          <cell r="F1796" t="str">
            <v xml:space="preserve">C3_1_0235 </v>
          </cell>
        </row>
        <row r="1797">
          <cell r="B1797">
            <v>5020704</v>
          </cell>
          <cell r="C1797" t="str">
            <v xml:space="preserve">RECTIF.GASTOS POR OP.COBERT.DEBT.REPRESENT.VALORES NEGOC                        </v>
          </cell>
          <cell r="D1797" t="str">
            <v>Cuenta Sumatorio Totales. Cuenta no computable (utilizar cuenta base incluyda en el sumatorio)</v>
          </cell>
        </row>
        <row r="1798">
          <cell r="B1798">
            <v>502070401</v>
          </cell>
          <cell r="C1798" t="str">
            <v xml:space="preserve">RECTIF.GASTOS POR OP.COBERT.DEBT.REPRESENT.VALORES NEGOC                        </v>
          </cell>
          <cell r="D1798" t="str">
            <v>Cuenta base para Imputación saldo</v>
          </cell>
          <cell r="E1798" t="str">
            <v>Anejo_III_2_0005</v>
          </cell>
          <cell r="F1798" t="str">
            <v xml:space="preserve">C3_1_0235 </v>
          </cell>
        </row>
        <row r="1799">
          <cell r="B1799">
            <v>5020705</v>
          </cell>
          <cell r="C1799" t="str">
            <v xml:space="preserve">RECTIF.GASTOS POR OP.COBERT.PASIVOS SUBORDINADOS                                </v>
          </cell>
          <cell r="D1799" t="str">
            <v>Cuenta Sumatorio Totales. Cuenta no computable (utilizar cuenta base incluyda en el sumatorio)</v>
          </cell>
        </row>
        <row r="1800">
          <cell r="B1800">
            <v>502070501</v>
          </cell>
          <cell r="C1800" t="str">
            <v xml:space="preserve">RECTIF.GASTOS POR OP.COBERT.PASIVOS SUBORDINADOS                                </v>
          </cell>
          <cell r="D1800" t="str">
            <v>Cuenta base para Imputación saldo</v>
          </cell>
          <cell r="E1800" t="str">
            <v>Anejo_III_2_0005</v>
          </cell>
          <cell r="F1800" t="str">
            <v xml:space="preserve">C3_1_0235 </v>
          </cell>
        </row>
        <row r="1801">
          <cell r="B1801">
            <v>50208</v>
          </cell>
          <cell r="C1801" t="str">
            <v xml:space="preserve">COSTE POR INTERESES FONDOS DE PENSIONES                                         </v>
          </cell>
          <cell r="D1801" t="str">
            <v>Cuenta Sumatorio Totales. Cuenta no computable (utilizar cuenta base incluyda en el sumatorio)</v>
          </cell>
        </row>
        <row r="1802">
          <cell r="B1802">
            <v>5020801</v>
          </cell>
          <cell r="C1802" t="str">
            <v xml:space="preserve">COSTE POR INTERESES FONDOS DE PENSIONES                                         </v>
          </cell>
          <cell r="D1802" t="str">
            <v>Cuenta base para Imputación saldo</v>
          </cell>
          <cell r="E1802" t="str">
            <v>Anejo_III_2_0005</v>
          </cell>
          <cell r="F1802" t="str">
            <v xml:space="preserve">C3_1_0245 </v>
          </cell>
        </row>
        <row r="1803">
          <cell r="B1803">
            <v>50209</v>
          </cell>
          <cell r="C1803" t="str">
            <v xml:space="preserve">REMUNERACION DE CAPITAL REEMBOLSABLE A LA VISTA                                 </v>
          </cell>
          <cell r="D1803" t="str">
            <v>Cuenta Sumatorio Totales. Cuenta no computable (utilizar cuenta base incluyda en el sumatorio)</v>
          </cell>
        </row>
        <row r="1804">
          <cell r="B1804">
            <v>5020901</v>
          </cell>
          <cell r="C1804" t="str">
            <v xml:space="preserve">REMUNERACION DE CAPITAL REEMBOLSABLE A LA VISTA                                 </v>
          </cell>
          <cell r="D1804" t="str">
            <v>Cuenta base para Imputación saldo</v>
          </cell>
          <cell r="E1804" t="str">
            <v>Anejo_III_2_0005</v>
          </cell>
          <cell r="F1804" t="str">
            <v xml:space="preserve">C3_1_0248 </v>
          </cell>
        </row>
        <row r="1805">
          <cell r="B1805">
            <v>50210</v>
          </cell>
          <cell r="C1805" t="str">
            <v xml:space="preserve">OTROS INTERESES                                                                 </v>
          </cell>
          <cell r="D1805" t="str">
            <v>Cuenta Sumatorio Totales. Cuenta no computable (utilizar cuenta base incluyda en el sumatorio)</v>
          </cell>
        </row>
        <row r="1806">
          <cell r="B1806">
            <v>5021001</v>
          </cell>
          <cell r="C1806" t="str">
            <v xml:space="preserve">OTROS INTERESES                                                                 </v>
          </cell>
          <cell r="D1806" t="str">
            <v>Cuenta base para Imputación saldo</v>
          </cell>
          <cell r="E1806" t="str">
            <v>Anejo_III_2_0005</v>
          </cell>
          <cell r="F1806" t="str">
            <v xml:space="preserve">C3_1_0247 </v>
          </cell>
        </row>
        <row r="1807">
          <cell r="B1807">
            <v>503</v>
          </cell>
          <cell r="C1807" t="str">
            <v xml:space="preserve">RENDIMIENTO DE INSTRUMENTOS DE CAPITAL                                          </v>
          </cell>
          <cell r="D1807" t="str">
            <v>Cuenta Sumatorio Totales. Cuenta no computable (utilizar cuenta base incluyda en el sumatorio)</v>
          </cell>
        </row>
        <row r="1808">
          <cell r="B1808">
            <v>50301</v>
          </cell>
          <cell r="C1808" t="str">
            <v xml:space="preserve">PARTICIPACIONES EN ENTIDADES ASOCIADAS                                          </v>
          </cell>
          <cell r="D1808" t="str">
            <v>Cuenta Sumatorio Totales. Cuenta no computable (utilizar cuenta base incluyda en el sumatorio)</v>
          </cell>
        </row>
        <row r="1809">
          <cell r="B1809">
            <v>5030101</v>
          </cell>
          <cell r="C1809" t="str">
            <v xml:space="preserve">PARTICIPACIONES EN ENTIDADES ASOCIADAS                                          </v>
          </cell>
          <cell r="D1809" t="str">
            <v>Cuenta Sumatorio Totales. Cuenta no computable (utilizar cuenta base incluyda en el sumatorio)</v>
          </cell>
        </row>
        <row r="1810">
          <cell r="B1810">
            <v>503010101</v>
          </cell>
          <cell r="C1810" t="str">
            <v xml:space="preserve">       ENTIDADES DE CRÉDITO</v>
          </cell>
          <cell r="D1810" t="str">
            <v>Cuenta base para Imputación saldo</v>
          </cell>
          <cell r="E1810" t="str">
            <v>IS_2_0023</v>
          </cell>
          <cell r="F1810" t="str">
            <v xml:space="preserve">C3_1_0255 </v>
          </cell>
        </row>
        <row r="1811">
          <cell r="B1811">
            <v>503010102</v>
          </cell>
          <cell r="C1811" t="str">
            <v xml:space="preserve">       OTRAS</v>
          </cell>
          <cell r="D1811" t="str">
            <v>Cuenta base para Imputación saldo</v>
          </cell>
          <cell r="E1811" t="str">
            <v>IS_2_0023</v>
          </cell>
          <cell r="F1811" t="str">
            <v xml:space="preserve">C3_1_0255 </v>
          </cell>
        </row>
        <row r="1812">
          <cell r="B1812">
            <v>50302</v>
          </cell>
          <cell r="C1812" t="str">
            <v xml:space="preserve">PARTICIPACIONES EN ENTIDADES MULTIGRUPO                                         </v>
          </cell>
          <cell r="D1812" t="str">
            <v>Cuenta Sumatorio Totales. Cuenta no computable (utilizar cuenta base incluyda en el sumatorio)</v>
          </cell>
        </row>
        <row r="1813">
          <cell r="B1813">
            <v>5030201</v>
          </cell>
          <cell r="C1813" t="str">
            <v xml:space="preserve">PARTICIPACIONES EN ENTIDADES MULTIGRUPO                                         </v>
          </cell>
          <cell r="D1813" t="str">
            <v>Cuenta Sumatorio Totales. Cuenta no computable (utilizar cuenta base incluyda en el sumatorio)</v>
          </cell>
        </row>
        <row r="1814">
          <cell r="B1814">
            <v>503020101</v>
          </cell>
          <cell r="C1814" t="str">
            <v xml:space="preserve">       ENTIDADES DE CRÉDITO</v>
          </cell>
          <cell r="D1814" t="str">
            <v>Cuenta base para Imputación saldo</v>
          </cell>
          <cell r="E1814" t="str">
            <v>IS_2_0023</v>
          </cell>
          <cell r="F1814" t="str">
            <v xml:space="preserve">C3_1_0255 </v>
          </cell>
        </row>
        <row r="1815">
          <cell r="B1815">
            <v>503020102</v>
          </cell>
          <cell r="C1815" t="str">
            <v xml:space="preserve">       OTRAS</v>
          </cell>
          <cell r="D1815" t="str">
            <v>Cuenta base para Imputación saldo</v>
          </cell>
          <cell r="E1815" t="str">
            <v>IS_2_0023</v>
          </cell>
          <cell r="F1815" t="str">
            <v xml:space="preserve">C3_1_0255 </v>
          </cell>
        </row>
        <row r="1816">
          <cell r="B1816">
            <v>50303</v>
          </cell>
          <cell r="C1816" t="str">
            <v xml:space="preserve">PARTICIPACIONES EN ENTIDADES DEL GRUPO                                          </v>
          </cell>
          <cell r="D1816" t="str">
            <v>Cuenta Sumatorio Totales. Cuenta no computable (utilizar cuenta base incluyda en el sumatorio)</v>
          </cell>
        </row>
        <row r="1817">
          <cell r="B1817">
            <v>5030301</v>
          </cell>
          <cell r="C1817" t="str">
            <v xml:space="preserve">PARTICIPACIONES EN ENTIDADES DEL GRUPO                                          </v>
          </cell>
          <cell r="D1817" t="str">
            <v>Cuenta Sumatorio Totales. Cuenta no computable (utilizar cuenta base incluyda en el sumatorio)</v>
          </cell>
        </row>
        <row r="1818">
          <cell r="B1818">
            <v>503030101</v>
          </cell>
          <cell r="C1818" t="str">
            <v xml:space="preserve">       ENTIDADES DE CRÉDITO</v>
          </cell>
          <cell r="D1818" t="str">
            <v>Cuenta base para Imputación saldo</v>
          </cell>
          <cell r="E1818" t="str">
            <v>IS_2_0023</v>
          </cell>
          <cell r="F1818" t="str">
            <v xml:space="preserve">C3_1_0255 </v>
          </cell>
        </row>
        <row r="1819">
          <cell r="B1819">
            <v>503030102</v>
          </cell>
          <cell r="C1819" t="str">
            <v xml:space="preserve">       OTRAS</v>
          </cell>
          <cell r="D1819" t="str">
            <v>Cuenta base para Imputación saldo</v>
          </cell>
          <cell r="E1819" t="str">
            <v>IS_2_0023</v>
          </cell>
          <cell r="F1819" t="str">
            <v xml:space="preserve">C3_1_0255 </v>
          </cell>
        </row>
        <row r="1820">
          <cell r="B1820">
            <v>50304</v>
          </cell>
          <cell r="C1820" t="str">
            <v xml:space="preserve">OTROS INSTRUMENTOS DE CAPITAL                                                   </v>
          </cell>
          <cell r="D1820" t="str">
            <v>Cuenta Sumatorio Totales. Cuenta no computable (utilizar cuenta base incluyda en el sumatorio)</v>
          </cell>
        </row>
        <row r="1821">
          <cell r="B1821">
            <v>5030401</v>
          </cell>
          <cell r="C1821" t="str">
            <v xml:space="preserve">      COTIZADOS</v>
          </cell>
          <cell r="D1821" t="str">
            <v>Cuenta Sumatorio Totales. Cuenta no computable (utilizar cuenta base incluyda en el sumatorio)</v>
          </cell>
        </row>
        <row r="1822">
          <cell r="B1822">
            <v>50304010101</v>
          </cell>
          <cell r="C1822" t="str">
            <v xml:space="preserve">          OTROS INSTRUMENTOS DE CAPITAL.CARTERA DE NEGOCIACION                            </v>
          </cell>
          <cell r="D1822" t="str">
            <v>Cuenta base para Imputación saldo</v>
          </cell>
          <cell r="E1822" t="str">
            <v>IS_2_0021</v>
          </cell>
          <cell r="F1822" t="str">
            <v xml:space="preserve">C3_1_0255 </v>
          </cell>
        </row>
        <row r="1823">
          <cell r="B1823">
            <v>50304010102</v>
          </cell>
          <cell r="C1823" t="str">
            <v xml:space="preserve">          OTROS INSTRUMENTOS DE CAPITAL.OTROS ACT. FINAN. A VR CON CAMB. EN PYG           </v>
          </cell>
          <cell r="D1823" t="str">
            <v>Cuenta base para Imputación saldo</v>
          </cell>
          <cell r="E1823" t="str">
            <v>IS_2_0022</v>
          </cell>
          <cell r="F1823" t="str">
            <v xml:space="preserve">C3_1_0255 </v>
          </cell>
        </row>
        <row r="1824">
          <cell r="B1824">
            <v>50304010103</v>
          </cell>
          <cell r="C1824" t="str">
            <v xml:space="preserve">                 OTROS INSTRUMENTOS DE CAPITAL. INVERSIONES CREDITICIAS</v>
          </cell>
          <cell r="D1824" t="str">
            <v>Cuenta base para Imputación saldo</v>
          </cell>
          <cell r="E1824" t="str">
            <v>IS_2_0023</v>
          </cell>
          <cell r="F1824" t="str">
            <v xml:space="preserve">C3_1_0255 </v>
          </cell>
        </row>
        <row r="1825">
          <cell r="B1825">
            <v>50304010104</v>
          </cell>
          <cell r="C1825" t="str">
            <v xml:space="preserve">          OTROS INSTRUMENTOS DE CAPITAL.CARTERA DISPONIBLE PARA LA VENTA                  </v>
          </cell>
          <cell r="D1825" t="str">
            <v>Cuenta base para Imputación saldo</v>
          </cell>
          <cell r="E1825" t="str">
            <v>IS_2_0023</v>
          </cell>
          <cell r="F1825" t="str">
            <v xml:space="preserve">C3_1_0255 </v>
          </cell>
        </row>
        <row r="1826">
          <cell r="B1826">
            <v>50304010105</v>
          </cell>
          <cell r="C1826" t="str">
            <v xml:space="preserve">                 OTROS INSTRUMENTOS DE CAPITAL. CARTERA DE INVERSIÓN A VENCIMIENTO</v>
          </cell>
          <cell r="D1826" t="str">
            <v>Cuenta base para Imputación saldo</v>
          </cell>
          <cell r="E1826" t="str">
            <v>IS_2_0023</v>
          </cell>
          <cell r="F1826" t="str">
            <v xml:space="preserve">C3_1_0255 </v>
          </cell>
        </row>
        <row r="1827">
          <cell r="B1827">
            <v>50304010106</v>
          </cell>
          <cell r="C1827" t="str">
            <v xml:space="preserve">                 OTROS INSTRUMENTOS DE CAPITAL. CARTERA PASIVOS FINANCIEROS A COSTE AMORTIZADO</v>
          </cell>
          <cell r="D1827" t="str">
            <v>Cuenta base para Imputación saldo</v>
          </cell>
          <cell r="E1827" t="str">
            <v>IS_2_0023</v>
          </cell>
          <cell r="F1827" t="str">
            <v xml:space="preserve">C3_1_0255 </v>
          </cell>
        </row>
        <row r="1828">
          <cell r="B1828">
            <v>50304010107</v>
          </cell>
          <cell r="C1828" t="str">
            <v xml:space="preserve">                 OTROS INSTRUMENTOS DE CAPITAL. COBERTURAS CONTABLES NO INCLUIDA EN INTERESES</v>
          </cell>
          <cell r="D1828" t="str">
            <v>Cuenta base para Imputación saldo</v>
          </cell>
          <cell r="E1828" t="str">
            <v>IS_2_0023</v>
          </cell>
          <cell r="F1828" t="str">
            <v xml:space="preserve">C3_1_0255 </v>
          </cell>
        </row>
        <row r="1829">
          <cell r="B1829">
            <v>5030402</v>
          </cell>
          <cell r="C1829" t="str">
            <v xml:space="preserve">      NO COTIZADOS</v>
          </cell>
          <cell r="D1829" t="str">
            <v>Cuenta Sumatorio Totales. Cuenta no computable (utilizar cuenta base incluyda en el sumatorio)</v>
          </cell>
        </row>
        <row r="1830">
          <cell r="B1830">
            <v>50304020101</v>
          </cell>
          <cell r="C1830" t="str">
            <v xml:space="preserve">          OTROS INSTRUMENTOS DE CAPITAL.CARTERA DE NEGOCIACION                            </v>
          </cell>
          <cell r="D1830" t="str">
            <v>Cuenta base para Imputación saldo</v>
          </cell>
          <cell r="E1830" t="str">
            <v>IS_2_0021</v>
          </cell>
          <cell r="F1830" t="str">
            <v xml:space="preserve">C3_1_0255 </v>
          </cell>
        </row>
        <row r="1831">
          <cell r="B1831">
            <v>50304020102</v>
          </cell>
          <cell r="C1831" t="str">
            <v xml:space="preserve">          OTROS INSTRUMENTOS DE CAPITAL.OTROS ACT. FINAN. A VR CON CAMB. EN PYG           </v>
          </cell>
          <cell r="D1831" t="str">
            <v>Cuenta base para Imputación saldo</v>
          </cell>
          <cell r="E1831" t="str">
            <v>IS_2_0022</v>
          </cell>
          <cell r="F1831" t="str">
            <v xml:space="preserve">C3_1_0255 </v>
          </cell>
        </row>
        <row r="1832">
          <cell r="B1832">
            <v>50304020103</v>
          </cell>
          <cell r="C1832" t="str">
            <v xml:space="preserve">                 OTROS INSTRUMENTOS DE CAPITAL. INVERSIONES CREDITICIAS</v>
          </cell>
          <cell r="D1832" t="str">
            <v>Cuenta base para Imputación saldo</v>
          </cell>
          <cell r="E1832" t="str">
            <v>IS_2_0023</v>
          </cell>
          <cell r="F1832" t="str">
            <v xml:space="preserve">C3_1_0255 </v>
          </cell>
        </row>
        <row r="1833">
          <cell r="B1833">
            <v>50304020104</v>
          </cell>
          <cell r="C1833" t="str">
            <v xml:space="preserve">          OTROS INSTRUMENTOS DE CAPITAL.CARTERA DISPONIBLE PARA LA VENTA                  </v>
          </cell>
          <cell r="D1833" t="str">
            <v>Cuenta base para Imputación saldo</v>
          </cell>
          <cell r="E1833" t="str">
            <v>IS_2_0023</v>
          </cell>
          <cell r="F1833" t="str">
            <v xml:space="preserve">C3_1_0255 </v>
          </cell>
        </row>
        <row r="1834">
          <cell r="B1834">
            <v>50304020105</v>
          </cell>
          <cell r="C1834" t="str">
            <v xml:space="preserve">                 OTROS INSTRUMENTOS DE CAPITAL. CARTERA DE INVERSIÓN A VENCIMIENTO</v>
          </cell>
          <cell r="D1834" t="str">
            <v>Cuenta base para Imputación saldo</v>
          </cell>
          <cell r="E1834" t="str">
            <v>IS_2_0023</v>
          </cell>
          <cell r="F1834" t="str">
            <v xml:space="preserve">C3_1_0255 </v>
          </cell>
        </row>
        <row r="1835">
          <cell r="B1835">
            <v>50304020106</v>
          </cell>
          <cell r="C1835" t="str">
            <v xml:space="preserve">                 OTROS INSTRUMENTOS DE CAPITAL. CARTERA PASIVOS FINANCIEROS A COSTE AMORTIZADO</v>
          </cell>
          <cell r="D1835" t="str">
            <v>Cuenta base para Imputación saldo</v>
          </cell>
          <cell r="E1835" t="str">
            <v>IS_2_0023</v>
          </cell>
          <cell r="F1835" t="str">
            <v xml:space="preserve">C3_1_0255 </v>
          </cell>
        </row>
        <row r="1836">
          <cell r="B1836">
            <v>50304020107</v>
          </cell>
          <cell r="C1836" t="str">
            <v xml:space="preserve">                 OTROS INSTRUMENTOS DE CAPITAL. COBERTURAS CONTABLES NO INCLUIDA EN INTERESES</v>
          </cell>
          <cell r="D1836" t="str">
            <v>Cuenta base para Imputación saldo</v>
          </cell>
          <cell r="E1836" t="str">
            <v>IS_2_0023</v>
          </cell>
          <cell r="F1836" t="str">
            <v xml:space="preserve">C3_1_0255 </v>
          </cell>
        </row>
        <row r="1837">
          <cell r="B1837">
            <v>504</v>
          </cell>
          <cell r="C1837" t="str">
            <v xml:space="preserve">RESULTADOS DE ENTIDADES VALORADAS POR EL MTDO.PARTICIPACION                     </v>
          </cell>
          <cell r="D1837" t="str">
            <v>Cuenta Sumatorio Totales. Cuenta no computable (utilizar cuenta base incluyda en el sumatorio)</v>
          </cell>
        </row>
        <row r="1838">
          <cell r="B1838">
            <v>50401</v>
          </cell>
          <cell r="C1838" t="str">
            <v xml:space="preserve">ENTIDADES ASOCIADAS                                                             </v>
          </cell>
          <cell r="D1838" t="str">
            <v>Cuenta Sumatorio Totales. Cuenta no computable (utilizar cuenta base incluyda en el sumatorio)</v>
          </cell>
        </row>
        <row r="1839">
          <cell r="B1839">
            <v>5040101</v>
          </cell>
          <cell r="C1839" t="str">
            <v xml:space="preserve">ENTIDADES ASOCIADAS                                                             </v>
          </cell>
          <cell r="D1839" t="str">
            <v>Cuenta base para Imputación saldo</v>
          </cell>
          <cell r="E1839" t="str">
            <v>Anejo_III_2_0026</v>
          </cell>
          <cell r="F1839" t="str">
            <v xml:space="preserve">C3_1_0266 </v>
          </cell>
        </row>
        <row r="1840">
          <cell r="B1840">
            <v>50402</v>
          </cell>
          <cell r="C1840" t="str">
            <v xml:space="preserve">ENTIDADES MULTIGRUPO                                                            </v>
          </cell>
          <cell r="D1840" t="str">
            <v>Cuenta Sumatorio Totales. Cuenta no computable (utilizar cuenta base incluyda en el sumatorio)</v>
          </cell>
        </row>
        <row r="1841">
          <cell r="B1841">
            <v>5040201</v>
          </cell>
          <cell r="C1841" t="str">
            <v xml:space="preserve">ENTIDADES MULTIGRUPO                                                            </v>
          </cell>
          <cell r="D1841" t="str">
            <v>Cuenta base para Imputación saldo</v>
          </cell>
          <cell r="E1841" t="str">
            <v>Anejo_III_2_0027</v>
          </cell>
          <cell r="F1841" t="str">
            <v xml:space="preserve">C3_1_0267 </v>
          </cell>
        </row>
        <row r="1842">
          <cell r="B1842">
            <v>50403</v>
          </cell>
          <cell r="C1842" t="str">
            <v xml:space="preserve">ENTIDADES GRUPO                                                                 </v>
          </cell>
          <cell r="D1842" t="str">
            <v>Cuenta Sumatorio Totales. Cuenta no computable (utilizar cuenta base incluyda en el sumatorio)</v>
          </cell>
        </row>
        <row r="1843">
          <cell r="B1843">
            <v>5040301</v>
          </cell>
          <cell r="C1843" t="str">
            <v xml:space="preserve">ENTIDADES GRUPO                                                                 </v>
          </cell>
          <cell r="D1843" t="str">
            <v>Cuenta base para Imputación saldo</v>
          </cell>
          <cell r="E1843" t="str">
            <v>Anejo_III_2_0025</v>
          </cell>
          <cell r="F1843" t="str">
            <v xml:space="preserve">C3_1_0268 </v>
          </cell>
        </row>
        <row r="1844">
          <cell r="B1844">
            <v>505</v>
          </cell>
          <cell r="C1844" t="str">
            <v xml:space="preserve">COMISIONES PERCIBIDAS                                                           </v>
          </cell>
          <cell r="D1844" t="str">
            <v>Cuenta Sumatorio Totales. Cuenta no computable (utilizar cuenta base incluyda en el sumatorio)</v>
          </cell>
        </row>
        <row r="1845">
          <cell r="B1845">
            <v>50501</v>
          </cell>
          <cell r="C1845" t="str">
            <v xml:space="preserve">POR RIESGOS CONTINGENTES                                                        </v>
          </cell>
          <cell r="D1845" t="str">
            <v>Cuenta Sumatorio Totales. Cuenta no computable (utilizar cuenta base incluyda en el sumatorio)</v>
          </cell>
        </row>
        <row r="1846">
          <cell r="B1846">
            <v>5050101</v>
          </cell>
          <cell r="C1846" t="str">
            <v xml:space="preserve">AVALES Y OTRAS GARANTIAS                                                        </v>
          </cell>
          <cell r="D1846" t="str">
            <v>Cuenta Sumatorio Totales. Cuenta no computable (utilizar cuenta base incluyda en el sumatorio)</v>
          </cell>
        </row>
        <row r="1847">
          <cell r="B1847">
            <v>505010101</v>
          </cell>
          <cell r="C1847" t="str">
            <v xml:space="preserve">AVALES Y OTRAS GARANTIAS                                                        </v>
          </cell>
          <cell r="D1847" t="str">
            <v>Cuenta base para Imputación saldo</v>
          </cell>
          <cell r="E1847" t="str">
            <v>Anejo_III_2_0030</v>
          </cell>
          <cell r="F1847" t="str">
            <v xml:space="preserve">C3_1_0271 </v>
          </cell>
        </row>
        <row r="1848">
          <cell r="B1848">
            <v>5050102</v>
          </cell>
          <cell r="C1848" t="str">
            <v xml:space="preserve">CREDITOS DOCUMENTARIOS                                                          </v>
          </cell>
          <cell r="D1848" t="str">
            <v>Cuenta Sumatorio Totales. Cuenta no computable (utilizar cuenta base incluyda en el sumatorio)</v>
          </cell>
        </row>
        <row r="1849">
          <cell r="B1849">
            <v>505010201</v>
          </cell>
          <cell r="C1849" t="str">
            <v xml:space="preserve">CREDITOS DOCUMENTARIOS                                                          </v>
          </cell>
          <cell r="D1849" t="str">
            <v>Cuenta base para Imputación saldo</v>
          </cell>
          <cell r="E1849" t="str">
            <v>Anejo_III_2_0030</v>
          </cell>
          <cell r="F1849" t="str">
            <v xml:space="preserve">C3_1_0271 </v>
          </cell>
        </row>
        <row r="1850">
          <cell r="B1850">
            <v>5050103</v>
          </cell>
          <cell r="C1850" t="str">
            <v xml:space="preserve">OTROS CONCEPTOS.RIESGOS CONTINGENTES                                            </v>
          </cell>
          <cell r="D1850" t="str">
            <v>Cuenta Sumatorio Totales. Cuenta no computable (utilizar cuenta base incluyda en el sumatorio)</v>
          </cell>
        </row>
        <row r="1851">
          <cell r="B1851">
            <v>505010301</v>
          </cell>
          <cell r="C1851" t="str">
            <v xml:space="preserve">OTROS CONCEPTOS.RIESGOS CONTINGENTES                                            </v>
          </cell>
          <cell r="D1851" t="str">
            <v>Cuenta base para Imputación saldo</v>
          </cell>
          <cell r="E1851" t="str">
            <v>Anejo_III_2_0030</v>
          </cell>
          <cell r="F1851" t="str">
            <v xml:space="preserve">C3_1_0271 </v>
          </cell>
        </row>
        <row r="1852">
          <cell r="B1852">
            <v>50502</v>
          </cell>
          <cell r="C1852" t="str">
            <v xml:space="preserve">POR COMPROMISOS CONTINGENTES                                                    </v>
          </cell>
          <cell r="D1852" t="str">
            <v>Cuenta Sumatorio Totales. Cuenta no computable (utilizar cuenta base incluyda en el sumatorio)</v>
          </cell>
        </row>
        <row r="1853">
          <cell r="B1853">
            <v>5050201</v>
          </cell>
          <cell r="C1853" t="str">
            <v xml:space="preserve">COMISIONES DE DISPONIBILIDAD                                                    </v>
          </cell>
          <cell r="D1853" t="str">
            <v>Cuenta Sumatorio Totales. Cuenta no computable (utilizar cuenta base incluyda en el sumatorio)</v>
          </cell>
        </row>
        <row r="1854">
          <cell r="B1854">
            <v>505020101</v>
          </cell>
          <cell r="C1854" t="str">
            <v xml:space="preserve">COMISIONES DE DISPONIBILIDAD                                                    </v>
          </cell>
          <cell r="D1854" t="str">
            <v>Cuenta base para Imputación saldo</v>
          </cell>
          <cell r="E1854" t="str">
            <v>Anejo_III_2_0030</v>
          </cell>
          <cell r="F1854" t="str">
            <v xml:space="preserve">C3_1_0275 </v>
          </cell>
        </row>
        <row r="1855">
          <cell r="B1855">
            <v>5050202</v>
          </cell>
          <cell r="C1855" t="str">
            <v xml:space="preserve">OTROS CONCEPTOS                                                                 </v>
          </cell>
          <cell r="D1855" t="str">
            <v>Cuenta Sumatorio Totales. Cuenta no computable (utilizar cuenta base incluyda en el sumatorio)</v>
          </cell>
        </row>
        <row r="1856">
          <cell r="B1856">
            <v>505020201</v>
          </cell>
          <cell r="C1856" t="str">
            <v xml:space="preserve">OTROS CONCEPTOS                                                                 </v>
          </cell>
          <cell r="D1856" t="str">
            <v>Cuenta base para Imputación saldo</v>
          </cell>
          <cell r="E1856" t="str">
            <v>Anejo_III_2_0030</v>
          </cell>
          <cell r="F1856" t="str">
            <v xml:space="preserve">C3_1_0275 </v>
          </cell>
        </row>
        <row r="1857">
          <cell r="B1857">
            <v>50503</v>
          </cell>
          <cell r="C1857" t="str">
            <v xml:space="preserve">POR CAMBIO DIVISAS BILLETES BCO EXTRANJ                                         </v>
          </cell>
          <cell r="D1857" t="str">
            <v>Cuenta Sumatorio Totales. Cuenta no computable (utilizar cuenta base incluyda en el sumatorio)</v>
          </cell>
        </row>
        <row r="1858">
          <cell r="B1858">
            <v>5050301</v>
          </cell>
          <cell r="C1858" t="str">
            <v xml:space="preserve">POR CAMBIO DIVISAS BILLETES BCO EXTRANJ                                         </v>
          </cell>
          <cell r="D1858" t="str">
            <v>Cuenta base para Imputación saldo</v>
          </cell>
          <cell r="E1858" t="str">
            <v>Anejo_III_2_0030</v>
          </cell>
          <cell r="F1858" t="str">
            <v xml:space="preserve">C3_1_0280 </v>
          </cell>
        </row>
        <row r="1859">
          <cell r="B1859">
            <v>50504</v>
          </cell>
          <cell r="C1859" t="str">
            <v xml:space="preserve">POR SERVICIO DE COBROS Y PAGOS                                                  </v>
          </cell>
          <cell r="D1859" t="str">
            <v>Cuenta Sumatorio Totales. Cuenta no computable (utilizar cuenta base incluyda en el sumatorio)</v>
          </cell>
        </row>
        <row r="1860">
          <cell r="B1860">
            <v>5050401</v>
          </cell>
          <cell r="C1860" t="str">
            <v xml:space="preserve">EFECTOS                                                                         </v>
          </cell>
          <cell r="D1860" t="str">
            <v>Cuenta Sumatorio Totales. Cuenta no computable (utilizar cuenta base incluyda en el sumatorio)</v>
          </cell>
        </row>
        <row r="1861">
          <cell r="B1861">
            <v>505040101</v>
          </cell>
          <cell r="C1861" t="str">
            <v xml:space="preserve">RECIBIDOS O DEVUELTOS APLICACION OTRAS ENT.CREDITO                              </v>
          </cell>
          <cell r="D1861" t="str">
            <v>Cuenta Sumatorio Totales. Cuenta no computable (utilizar cuenta base incluyda en el sumatorio)</v>
          </cell>
        </row>
        <row r="1862">
          <cell r="B1862">
            <v>50504010101</v>
          </cell>
          <cell r="C1862" t="str">
            <v xml:space="preserve">RECIBIDOS O DEVUELTOS APLICACION OTRAS ENT.CREDITO                              </v>
          </cell>
          <cell r="D1862" t="str">
            <v>Cuenta base para Imputación saldo</v>
          </cell>
          <cell r="E1862" t="str">
            <v>Anejo_III_2_0030</v>
          </cell>
          <cell r="F1862" t="str">
            <v xml:space="preserve">C3_1_0281 </v>
          </cell>
        </row>
        <row r="1863">
          <cell r="B1863">
            <v>505040102</v>
          </cell>
          <cell r="C1863" t="str">
            <v xml:space="preserve">AL COBRO PRESENTADOS POR CLIENTES                                               </v>
          </cell>
          <cell r="D1863" t="str">
            <v>Cuenta Sumatorio Totales. Cuenta no computable (utilizar cuenta base incluyda en el sumatorio)</v>
          </cell>
        </row>
        <row r="1864">
          <cell r="B1864">
            <v>50504010201</v>
          </cell>
          <cell r="C1864" t="str">
            <v xml:space="preserve">AL COBRO PRESENTADOS POR CLIENTES                                               </v>
          </cell>
          <cell r="D1864" t="str">
            <v>Cuenta base para Imputación saldo</v>
          </cell>
          <cell r="E1864" t="str">
            <v>Anejo_III_2_0030</v>
          </cell>
          <cell r="F1864" t="str">
            <v xml:space="preserve">C3_1_0281 </v>
          </cell>
        </row>
        <row r="1865">
          <cell r="B1865">
            <v>505040103</v>
          </cell>
          <cell r="C1865" t="str">
            <v xml:space="preserve">NEGOCIACION DEVOLUCION Y EFECTOS DE CLIENTES                                    </v>
          </cell>
          <cell r="D1865" t="str">
            <v>Cuenta Sumatorio Totales. Cuenta no computable (utilizar cuenta base incluyda en el sumatorio)</v>
          </cell>
        </row>
        <row r="1866">
          <cell r="B1866">
            <v>50504010301</v>
          </cell>
          <cell r="C1866" t="str">
            <v xml:space="preserve">NEGOCIACION DEVOLUCION Y EFECTOS DE CLIENTES                                    </v>
          </cell>
          <cell r="D1866" t="str">
            <v>Cuenta base para Imputación saldo</v>
          </cell>
          <cell r="E1866" t="str">
            <v>Anejo_III_2_0030</v>
          </cell>
          <cell r="F1866" t="str">
            <v xml:space="preserve">C3_1_0281 </v>
          </cell>
        </row>
        <row r="1867">
          <cell r="B1867">
            <v>5050402</v>
          </cell>
          <cell r="C1867" t="str">
            <v xml:space="preserve">CUENTAS A LA VISTA                                                              </v>
          </cell>
          <cell r="D1867" t="str">
            <v>Cuenta Sumatorio Totales. Cuenta no computable (utilizar cuenta base incluyda en el sumatorio)</v>
          </cell>
        </row>
        <row r="1868">
          <cell r="B1868">
            <v>505040201</v>
          </cell>
          <cell r="C1868" t="str">
            <v xml:space="preserve">CUENTAS A LA VISTA                                                              </v>
          </cell>
          <cell r="D1868" t="str">
            <v>Cuenta base para Imputación saldo</v>
          </cell>
          <cell r="E1868" t="str">
            <v>Anejo_III_2_0030</v>
          </cell>
          <cell r="F1868" t="str">
            <v xml:space="preserve">C3_1_0281 </v>
          </cell>
        </row>
        <row r="1869">
          <cell r="B1869">
            <v>5050403</v>
          </cell>
          <cell r="C1869" t="str">
            <v xml:space="preserve">TARJETAS DE CREDITO Y DEBITO                                                    </v>
          </cell>
          <cell r="D1869" t="str">
            <v>Cuenta Sumatorio Totales. Cuenta no computable (utilizar cuenta base incluyda en el sumatorio)</v>
          </cell>
        </row>
        <row r="1870">
          <cell r="B1870">
            <v>505040301</v>
          </cell>
          <cell r="C1870" t="str">
            <v xml:space="preserve">TARJETAS DE CREDITO Y DEBITO                                                    </v>
          </cell>
          <cell r="D1870" t="str">
            <v>Cuenta base para Imputación saldo</v>
          </cell>
          <cell r="E1870" t="str">
            <v>Anejo_III_2_0030</v>
          </cell>
          <cell r="F1870" t="str">
            <v xml:space="preserve">C3_1_0281 </v>
          </cell>
        </row>
        <row r="1871">
          <cell r="B1871">
            <v>5050404</v>
          </cell>
          <cell r="C1871" t="str">
            <v xml:space="preserve">CHEQUES (NEG COMP)                                                              </v>
          </cell>
          <cell r="D1871" t="str">
            <v>Cuenta Sumatorio Totales. Cuenta no computable (utilizar cuenta base incluyda en el sumatorio)</v>
          </cell>
        </row>
        <row r="1872">
          <cell r="B1872">
            <v>505040401</v>
          </cell>
          <cell r="C1872" t="str">
            <v xml:space="preserve">CHEQUES (NEG COMP)                                                              </v>
          </cell>
          <cell r="D1872" t="str">
            <v>Cuenta base para Imputación saldo</v>
          </cell>
          <cell r="E1872" t="str">
            <v>Anejo_III_2_0030</v>
          </cell>
          <cell r="F1872" t="str">
            <v xml:space="preserve">C3_1_0281 </v>
          </cell>
        </row>
        <row r="1873">
          <cell r="B1873">
            <v>5050405</v>
          </cell>
          <cell r="C1873" t="str">
            <v xml:space="preserve">ORDENES                                                                         </v>
          </cell>
          <cell r="D1873" t="str">
            <v>Cuenta Sumatorio Totales. Cuenta no computable (utilizar cuenta base incluyda en el sumatorio)</v>
          </cell>
        </row>
        <row r="1874">
          <cell r="B1874">
            <v>505040501</v>
          </cell>
          <cell r="C1874" t="str">
            <v xml:space="preserve">DE ADEUDO DE DOMICILIACIONES Y DE PAGO NOMINAS                                  </v>
          </cell>
          <cell r="D1874" t="str">
            <v>Cuenta Sumatorio Totales. Cuenta no computable (utilizar cuenta base incluyda en el sumatorio)</v>
          </cell>
        </row>
        <row r="1875">
          <cell r="B1875">
            <v>50504050101</v>
          </cell>
          <cell r="C1875" t="str">
            <v xml:space="preserve">DE ADEUDO DE DOMICILIACIONES Y DE PAGO NOMINAS                                  </v>
          </cell>
          <cell r="D1875" t="str">
            <v>Cuenta base para Imputación saldo</v>
          </cell>
          <cell r="E1875" t="str">
            <v>Anejo_III_2_0030</v>
          </cell>
          <cell r="F1875" t="str">
            <v xml:space="preserve">C3_1_0281 </v>
          </cell>
        </row>
        <row r="1876">
          <cell r="B1876">
            <v>505040502</v>
          </cell>
          <cell r="C1876" t="str">
            <v xml:space="preserve">TRANSFERENCIAS GIROS Y OTRAS ORDENES DE PAGO                                    </v>
          </cell>
          <cell r="D1876" t="str">
            <v>Cuenta Sumatorio Totales. Cuenta no computable (utilizar cuenta base incluyda en el sumatorio)</v>
          </cell>
        </row>
        <row r="1877">
          <cell r="B1877">
            <v>50504050201</v>
          </cell>
          <cell r="C1877" t="str">
            <v xml:space="preserve">TRANSFERENCIAS GIROS Y OTRAS ORDENES DE PAGO                                    </v>
          </cell>
          <cell r="D1877" t="str">
            <v>Cuenta base para Imputación saldo</v>
          </cell>
          <cell r="E1877" t="str">
            <v>Anejo_III_2_0030</v>
          </cell>
          <cell r="F1877" t="str">
            <v xml:space="preserve">C3_1_0281 </v>
          </cell>
        </row>
        <row r="1878">
          <cell r="B1878">
            <v>50505</v>
          </cell>
          <cell r="C1878" t="str">
            <v xml:space="preserve">POR SERVICIO DE VALORES                                                         </v>
          </cell>
          <cell r="D1878" t="str">
            <v>Cuenta Sumatorio Totales. Cuenta no computable (utilizar cuenta base incluyda en el sumatorio)</v>
          </cell>
        </row>
        <row r="1879">
          <cell r="B1879">
            <v>5050501</v>
          </cell>
          <cell r="C1879" t="str">
            <v xml:space="preserve">ASEGURAMIENTO Y COLOCACION DE VALORES                                           </v>
          </cell>
          <cell r="D1879" t="str">
            <v>Cuenta Sumatorio Totales. Cuenta no computable (utilizar cuenta base incluyda en el sumatorio)</v>
          </cell>
        </row>
        <row r="1880">
          <cell r="B1880">
            <v>505050101</v>
          </cell>
          <cell r="C1880" t="str">
            <v xml:space="preserve">ASEGURAMIENTO Y COLOCACION DE VALORES                                           </v>
          </cell>
          <cell r="D1880" t="str">
            <v>Cuenta base para Imputación saldo</v>
          </cell>
          <cell r="E1880" t="str">
            <v>Anejo_III_2_0030</v>
          </cell>
          <cell r="F1880" t="str">
            <v xml:space="preserve">C3_1_0295 </v>
          </cell>
        </row>
        <row r="1881">
          <cell r="B1881">
            <v>5050502</v>
          </cell>
          <cell r="C1881" t="str">
            <v xml:space="preserve">COMPRAVENTA DE VALORES                                                          </v>
          </cell>
          <cell r="D1881" t="str">
            <v>Cuenta Sumatorio Totales. Cuenta no computable (utilizar cuenta base incluyda en el sumatorio)</v>
          </cell>
        </row>
        <row r="1882">
          <cell r="B1882">
            <v>505050201</v>
          </cell>
          <cell r="C1882" t="str">
            <v xml:space="preserve">COMPRAVENTA DE VALORES                                                          </v>
          </cell>
          <cell r="D1882" t="str">
            <v>Cuenta base para Imputación saldo</v>
          </cell>
          <cell r="E1882" t="str">
            <v>Anejo_III_2_0030</v>
          </cell>
          <cell r="F1882" t="str">
            <v xml:space="preserve">C3_1_0295 </v>
          </cell>
        </row>
        <row r="1883">
          <cell r="B1883">
            <v>5050503</v>
          </cell>
          <cell r="C1883" t="str">
            <v xml:space="preserve">ADMINISTRACION Y CUSTODIA                                                       </v>
          </cell>
          <cell r="D1883" t="str">
            <v>Cuenta Sumatorio Totales. Cuenta no computable (utilizar cuenta base incluyda en el sumatorio)</v>
          </cell>
        </row>
        <row r="1884">
          <cell r="B1884">
            <v>505050301</v>
          </cell>
          <cell r="C1884" t="str">
            <v xml:space="preserve">ADMINISTRACION Y CUSTODIA                                                       </v>
          </cell>
          <cell r="D1884" t="str">
            <v>Cuenta base para Imputación saldo</v>
          </cell>
          <cell r="E1884" t="str">
            <v>Anejo_III_2_0030</v>
          </cell>
          <cell r="F1884" t="str">
            <v xml:space="preserve">C3_1_0295 </v>
          </cell>
        </row>
        <row r="1885">
          <cell r="B1885">
            <v>5050504</v>
          </cell>
          <cell r="C1885" t="str">
            <v xml:space="preserve">GESTION DE PATRIMONIO                                                           </v>
          </cell>
          <cell r="D1885" t="str">
            <v>Cuenta Sumatorio Totales. Cuenta no computable (utilizar cuenta base incluyda en el sumatorio)</v>
          </cell>
        </row>
        <row r="1886">
          <cell r="B1886">
            <v>505050401</v>
          </cell>
          <cell r="C1886" t="str">
            <v xml:space="preserve">GESTION DE PATRIMONIO                                                           </v>
          </cell>
          <cell r="D1886" t="str">
            <v>Cuenta base para Imputación saldo</v>
          </cell>
          <cell r="E1886" t="str">
            <v>Anejo_III_2_0030</v>
          </cell>
          <cell r="F1886" t="str">
            <v xml:space="preserve">C3_1_0295 </v>
          </cell>
        </row>
        <row r="1887">
          <cell r="B1887">
            <v>50506</v>
          </cell>
          <cell r="C1887" t="str">
            <v xml:space="preserve">POR COMERCIALIZACION DE PRODUCTOS FINANCIEROS NO BANCARIOS                      </v>
          </cell>
          <cell r="D1887" t="str">
            <v>Cuenta Sumatorio Totales. Cuenta no computable (utilizar cuenta base incluyda en el sumatorio)</v>
          </cell>
        </row>
        <row r="1888">
          <cell r="B1888">
            <v>5050601</v>
          </cell>
          <cell r="C1888" t="str">
            <v xml:space="preserve">FONDOS DE INVERSIÓN Y SICAV                                                     </v>
          </cell>
          <cell r="D1888" t="str">
            <v>Cuenta Sumatorio Totales. Cuenta no computable (utilizar cuenta base incluyda en el sumatorio)</v>
          </cell>
        </row>
        <row r="1889">
          <cell r="B1889">
            <v>505060101</v>
          </cell>
          <cell r="C1889" t="str">
            <v xml:space="preserve">FONDOS DE INVERSIÓN Y SICAV                                                     </v>
          </cell>
          <cell r="D1889" t="str">
            <v>Cuenta base para Imputación saldo</v>
          </cell>
          <cell r="E1889" t="str">
            <v>Anejo_III_2_0030</v>
          </cell>
          <cell r="F1889" t="str">
            <v xml:space="preserve">C3_1_0305 </v>
          </cell>
        </row>
        <row r="1890">
          <cell r="B1890">
            <v>5050602</v>
          </cell>
          <cell r="C1890" t="str">
            <v xml:space="preserve">FONDOS DE PENSIONES                                                             </v>
          </cell>
          <cell r="D1890" t="str">
            <v>Cuenta Sumatorio Totales. Cuenta no computable (utilizar cuenta base incluyda en el sumatorio)</v>
          </cell>
        </row>
        <row r="1891">
          <cell r="B1891">
            <v>505060201</v>
          </cell>
          <cell r="C1891" t="str">
            <v xml:space="preserve">FONDOS DE PENSIONES    </v>
          </cell>
          <cell r="D1891" t="str">
            <v>Cuenta base para Imputación saldo</v>
          </cell>
          <cell r="E1891" t="str">
            <v>Anejo_III_2_0030</v>
          </cell>
          <cell r="F1891" t="str">
            <v xml:space="preserve">C3_1_0305 </v>
          </cell>
        </row>
        <row r="1892">
          <cell r="B1892">
            <v>5050603</v>
          </cell>
          <cell r="C1892" t="str">
            <v xml:space="preserve">SEGUROS                                                                         </v>
          </cell>
          <cell r="D1892" t="str">
            <v>Cuenta Sumatorio Totales. Cuenta no computable (utilizar cuenta base incluyda en el sumatorio)</v>
          </cell>
        </row>
        <row r="1893">
          <cell r="B1893">
            <v>505060301</v>
          </cell>
          <cell r="C1893" t="str">
            <v xml:space="preserve">SEGUROS                                                                         </v>
          </cell>
          <cell r="D1893" t="str">
            <v>Cuenta base para Imputación saldo</v>
          </cell>
          <cell r="E1893" t="str">
            <v>Anejo_III_2_0030</v>
          </cell>
          <cell r="F1893" t="str">
            <v xml:space="preserve">C3_1_0305 </v>
          </cell>
        </row>
        <row r="1894">
          <cell r="B1894">
            <v>5050604</v>
          </cell>
          <cell r="C1894" t="str">
            <v xml:space="preserve">OTROS                                                                           </v>
          </cell>
          <cell r="D1894" t="str">
            <v>Cuenta Sumatorio Totales. Cuenta no computable (utilizar cuenta base incluyda en el sumatorio)</v>
          </cell>
        </row>
        <row r="1895">
          <cell r="B1895">
            <v>505060401</v>
          </cell>
          <cell r="C1895" t="str">
            <v xml:space="preserve">OTROS                                                                           </v>
          </cell>
          <cell r="D1895" t="str">
            <v>Cuenta base para Imputación saldo</v>
          </cell>
          <cell r="E1895" t="str">
            <v>Anejo_III_2_0030</v>
          </cell>
          <cell r="F1895" t="str">
            <v xml:space="preserve">C3_1_0305 </v>
          </cell>
        </row>
        <row r="1896">
          <cell r="B1896">
            <v>50507</v>
          </cell>
          <cell r="C1896" t="str">
            <v xml:space="preserve">OTRAS COMISIONES                                                                </v>
          </cell>
          <cell r="D1896" t="str">
            <v>Cuenta Sumatorio Totales. Cuenta no computable (utilizar cuenta base incluyda en el sumatorio)</v>
          </cell>
        </row>
        <row r="1897">
          <cell r="B1897">
            <v>5050701</v>
          </cell>
          <cell r="C1897" t="str">
            <v xml:space="preserve">POR ASESORAMIENTO DIRECCION OP.SINGULARE                                        </v>
          </cell>
          <cell r="D1897" t="str">
            <v>Cuenta Sumatorio Totales. Cuenta no computable (utilizar cuenta base incluyda en el sumatorio)</v>
          </cell>
        </row>
        <row r="1898">
          <cell r="B1898">
            <v>505070101</v>
          </cell>
          <cell r="C1898" t="str">
            <v xml:space="preserve">POR ASESORAMIENTO DIRECCION OP.SINGULARE                                        </v>
          </cell>
          <cell r="D1898" t="str">
            <v>Cuenta base para Imputación saldo</v>
          </cell>
          <cell r="E1898" t="str">
            <v>Anejo_III_2_0030</v>
          </cell>
          <cell r="F1898" t="str">
            <v xml:space="preserve">C3_1_0315 </v>
          </cell>
        </row>
        <row r="1899">
          <cell r="B1899">
            <v>5050702</v>
          </cell>
          <cell r="C1899" t="str">
            <v xml:space="preserve">POR OPERACIONES DE FACTORING                                                    </v>
          </cell>
          <cell r="D1899" t="str">
            <v>Cuenta Sumatorio Totales. Cuenta no computable (utilizar cuenta base incluyda en el sumatorio)</v>
          </cell>
        </row>
        <row r="1900">
          <cell r="B1900">
            <v>505070201</v>
          </cell>
          <cell r="C1900" t="str">
            <v xml:space="preserve">POR OPERACIONES DE FACTORING                                                    </v>
          </cell>
          <cell r="D1900" t="str">
            <v>Cuenta base para Imputación saldo</v>
          </cell>
          <cell r="E1900" t="str">
            <v>Anejo_III_2_0030</v>
          </cell>
          <cell r="F1900" t="str">
            <v xml:space="preserve">C3_1_0315 </v>
          </cell>
        </row>
        <row r="1901">
          <cell r="B1901">
            <v>5050703</v>
          </cell>
          <cell r="C1901" t="str">
            <v xml:space="preserve">OTROS CONCEPTOS                                                                 </v>
          </cell>
          <cell r="D1901" t="str">
            <v>Cuenta base para Imputación saldo</v>
          </cell>
          <cell r="E1901" t="str">
            <v>Anejo_III_2_0030</v>
          </cell>
          <cell r="F1901" t="str">
            <v xml:space="preserve">C3_1_0315 </v>
          </cell>
        </row>
        <row r="1902">
          <cell r="B1902">
            <v>506</v>
          </cell>
          <cell r="C1902" t="str">
            <v xml:space="preserve">COMISIONES PAGADAS                                                              </v>
          </cell>
          <cell r="D1902" t="str">
            <v>Cuenta Sumatorio Totales. Cuenta no computable (utilizar cuenta base incluyda en el sumatorio)</v>
          </cell>
        </row>
        <row r="1903">
          <cell r="B1903">
            <v>50601</v>
          </cell>
          <cell r="C1903" t="str">
            <v xml:space="preserve">CORRETAJES EN OPERACIONES ACTIVAS Y PASIVAS                                     </v>
          </cell>
          <cell r="D1903" t="str">
            <v>Cuenta Sumatorio Totales. Cuenta no computable (utilizar cuenta base incluyda en el sumatorio)</v>
          </cell>
        </row>
        <row r="1904">
          <cell r="B1904">
            <v>5060101</v>
          </cell>
          <cell r="C1904" t="str">
            <v xml:space="preserve">CORRETAJES EN OPERACIONES ACTIVAS Y PASIVAS                                     </v>
          </cell>
          <cell r="D1904" t="str">
            <v>Cuenta base para Imputación saldo</v>
          </cell>
          <cell r="E1904" t="str">
            <v>Anejo_III_2_0035</v>
          </cell>
          <cell r="F1904" t="str">
            <v xml:space="preserve">C3_1_0325 </v>
          </cell>
        </row>
        <row r="1905">
          <cell r="B1905">
            <v>50602</v>
          </cell>
          <cell r="C1905" t="str">
            <v xml:space="preserve">COMISIONES CEDIDAS A OTRAS ENTIDADES Y CORRESPONSALES                           </v>
          </cell>
          <cell r="D1905" t="str">
            <v>Cuenta Sumatorio Totales. Cuenta no computable (utilizar cuenta base incluyda en el sumatorio)</v>
          </cell>
        </row>
        <row r="1906">
          <cell r="B1906">
            <v>5060201</v>
          </cell>
          <cell r="C1906" t="str">
            <v xml:space="preserve">POR COBRO O DEVOLUCION DE EFECTOS                                               </v>
          </cell>
          <cell r="D1906" t="str">
            <v>Cuenta Sumatorio Totales. Cuenta no computable (utilizar cuenta base incluyda en el sumatorio)</v>
          </cell>
        </row>
        <row r="1907">
          <cell r="B1907">
            <v>506020101</v>
          </cell>
          <cell r="C1907" t="str">
            <v xml:space="preserve">POR COBRO O DEVOLUCION DE EFECTOS                                               </v>
          </cell>
          <cell r="D1907" t="str">
            <v>Cuenta base para Imputación saldo</v>
          </cell>
          <cell r="E1907" t="str">
            <v>Anejo_III_2_0035</v>
          </cell>
          <cell r="F1907" t="str">
            <v xml:space="preserve">C3_1_0325 </v>
          </cell>
        </row>
        <row r="1908">
          <cell r="B1908">
            <v>5060202</v>
          </cell>
          <cell r="C1908" t="str">
            <v xml:space="preserve">POR RIESGO DE FIRMA                                                             </v>
          </cell>
          <cell r="D1908" t="str">
            <v>Cuenta Sumatorio Totales. Cuenta no computable (utilizar cuenta base incluyda en el sumatorio)</v>
          </cell>
        </row>
        <row r="1909">
          <cell r="B1909">
            <v>506020201</v>
          </cell>
          <cell r="C1909" t="str">
            <v xml:space="preserve">POR RIESGO DE FIRMA                                                             </v>
          </cell>
          <cell r="D1909" t="str">
            <v>Cuenta base para Imputación saldo</v>
          </cell>
          <cell r="E1909" t="str">
            <v>Anejo_III_2_0035</v>
          </cell>
          <cell r="F1909" t="str">
            <v xml:space="preserve">C3_1_0325 </v>
          </cell>
        </row>
        <row r="1910">
          <cell r="B1910">
            <v>5060203</v>
          </cell>
          <cell r="C1910" t="str">
            <v xml:space="preserve">POR OTROS CONCEPTOS                                                             </v>
          </cell>
          <cell r="D1910" t="str">
            <v>Cuenta Sumatorio Totales. Cuenta no computable (utilizar cuenta base incluyda en el sumatorio)</v>
          </cell>
        </row>
        <row r="1911">
          <cell r="B1911">
            <v>506020301</v>
          </cell>
          <cell r="C1911" t="str">
            <v xml:space="preserve">POR OTROS CONCEPTOS                                                             </v>
          </cell>
          <cell r="D1911" t="str">
            <v>Cuenta base para Imputación saldo</v>
          </cell>
          <cell r="E1911" t="str">
            <v>Anejo_III_2_0035</v>
          </cell>
          <cell r="F1911" t="str">
            <v xml:space="preserve">C3_1_0325 </v>
          </cell>
        </row>
        <row r="1912">
          <cell r="B1912">
            <v>50603</v>
          </cell>
          <cell r="C1912" t="str">
            <v xml:space="preserve">COMIS PAGADAS OP.CON VALORES                                                    </v>
          </cell>
          <cell r="D1912" t="str">
            <v>Cuenta Sumatorio Totales. Cuenta no computable (utilizar cuenta base incluyda en el sumatorio)</v>
          </cell>
        </row>
        <row r="1913">
          <cell r="B1913">
            <v>5060301</v>
          </cell>
          <cell r="C1913" t="str">
            <v xml:space="preserve">COMIS PAGADAS OP.CON VALORES                                                    </v>
          </cell>
          <cell r="D1913" t="str">
            <v>Cuenta base para Imputación saldo</v>
          </cell>
          <cell r="E1913" t="str">
            <v>Anejo_III_2_0035</v>
          </cell>
          <cell r="F1913" t="str">
            <v xml:space="preserve">C3_1_0325 </v>
          </cell>
        </row>
        <row r="1914">
          <cell r="B1914">
            <v>50604</v>
          </cell>
          <cell r="C1914" t="str">
            <v xml:space="preserve">OTRAS COMISIONES                                                                </v>
          </cell>
          <cell r="D1914" t="str">
            <v>Cuenta Sumatorio Totales. Cuenta no computable (utilizar cuenta base incluyda en el sumatorio)</v>
          </cell>
        </row>
        <row r="1915">
          <cell r="B1915">
            <v>5060401</v>
          </cell>
          <cell r="C1915" t="str">
            <v>OTRAS COMISIONES.POR COMERCIALIZACIÓN DE PRODUCTOS FINANCIEROS NO BANCARIOS</v>
          </cell>
          <cell r="D1915" t="str">
            <v>Cuenta base para Imputación saldo</v>
          </cell>
        </row>
        <row r="1916">
          <cell r="B1916">
            <v>506040101</v>
          </cell>
          <cell r="C1916" t="str">
            <v>OTRAS COMISIONES.POR COMERCIALIZACIÓN DE PRODUCTOS FINANCIEROS NO BANCARIOS.FONDOS DE INVERSIÓN</v>
          </cell>
          <cell r="D1916" t="str">
            <v>Cuenta base para Imputación saldo</v>
          </cell>
          <cell r="E1916" t="str">
            <v>Anejo_III_2_0035</v>
          </cell>
          <cell r="F1916" t="str">
            <v xml:space="preserve">C3_1_0325 </v>
          </cell>
        </row>
        <row r="1917">
          <cell r="B1917">
            <v>506040102</v>
          </cell>
          <cell r="C1917" t="str">
            <v>OTRAS COMISIONES.POR COMERCIALIZACIÓN DE PRODUCTOS FINANCIEROS NO BANCARIOS.FONDOS DE PENSIONES</v>
          </cell>
          <cell r="D1917" t="str">
            <v>Cuenta base para Imputación saldo</v>
          </cell>
          <cell r="E1917" t="str">
            <v>Anejo_III_2_0035</v>
          </cell>
          <cell r="F1917" t="str">
            <v xml:space="preserve">C3_1_0325 </v>
          </cell>
        </row>
        <row r="1918">
          <cell r="B1918">
            <v>506040103</v>
          </cell>
          <cell r="C1918" t="str">
            <v>OTRAS COMISIONES.POR COMERCIALIZACIÓN DE PRODUCTOS FINANCIEROS NO BANCARIOS.SEGUROS</v>
          </cell>
          <cell r="D1918" t="str">
            <v>Cuenta base para Imputación saldo</v>
          </cell>
          <cell r="E1918" t="str">
            <v>Anejo_III_2_0035</v>
          </cell>
          <cell r="F1918" t="str">
            <v xml:space="preserve">C3_1_0325 </v>
          </cell>
        </row>
        <row r="1919">
          <cell r="B1919">
            <v>5060402</v>
          </cell>
          <cell r="C1919" t="str">
            <v>OTRAS COMISIONES.RESTO</v>
          </cell>
          <cell r="D1919" t="str">
            <v>Cuenta Sumatorio Totales. Cuenta no computable (utilizar cuenta base incluyda en el sumatorio)</v>
          </cell>
        </row>
        <row r="1920">
          <cell r="B1920">
            <v>506040201</v>
          </cell>
          <cell r="C1920" t="str">
            <v xml:space="preserve">     OTRAS COMISIONES.RESTO</v>
          </cell>
          <cell r="D1920" t="str">
            <v>Cuenta base para Imputación saldo</v>
          </cell>
          <cell r="E1920" t="str">
            <v>Anejo_III_2_0035</v>
          </cell>
          <cell r="F1920" t="str">
            <v xml:space="preserve">C3_1_0325 </v>
          </cell>
        </row>
        <row r="1921">
          <cell r="B1921">
            <v>508</v>
          </cell>
          <cell r="C1921" t="str">
            <v xml:space="preserve">RESULTADO DE OPERACIONES FINANCIERAS (NETO)                                     </v>
          </cell>
          <cell r="D1921" t="str">
            <v>Cuenta Sumatorio Totales. Cuenta no computable (utilizar cuenta base incluyda en el sumatorio)</v>
          </cell>
        </row>
        <row r="1922">
          <cell r="B1922">
            <v>50801</v>
          </cell>
          <cell r="C1922" t="str">
            <v xml:space="preserve">RTDO.OP.FINANCIERAS.CARTERA NEGOCIACION                                         </v>
          </cell>
          <cell r="D1922" t="str">
            <v>Cuenta Sumatorio Totales. Cuenta no computable (utilizar cuenta base incluyda en el sumatorio)</v>
          </cell>
        </row>
        <row r="1923">
          <cell r="B1923">
            <v>5080101</v>
          </cell>
          <cell r="C1923" t="str">
            <v xml:space="preserve">BENEFICIOS OP.FINANCIERAS CARTERA NEGOCIACION                                   </v>
          </cell>
          <cell r="D1923" t="str">
            <v>Cuenta base para Imputación saldo</v>
          </cell>
          <cell r="E1923" t="str">
            <v>Anejo_III_2_0041</v>
          </cell>
          <cell r="F1923" t="str">
            <v xml:space="preserve">C3_1_0351 </v>
          </cell>
        </row>
        <row r="1924">
          <cell r="B1924">
            <v>5080102</v>
          </cell>
          <cell r="C1924" t="str">
            <v xml:space="preserve">PERDIDAS OP.FINANCIERAS CARTERA DE NEGOCIACION                                  </v>
          </cell>
          <cell r="D1924" t="str">
            <v>Cuenta base para Imputación saldo</v>
          </cell>
          <cell r="E1924" t="str">
            <v>Anejo_III_2_0041</v>
          </cell>
          <cell r="F1924" t="str">
            <v xml:space="preserve">C3_1_0351 </v>
          </cell>
        </row>
        <row r="1925">
          <cell r="B1925">
            <v>50802</v>
          </cell>
          <cell r="C1925" t="str">
            <v xml:space="preserve">RTDO.OP.FINANCIERAS.INSTRU.FINAN.V.RAZON.CAMBIOS PD. YG.                        </v>
          </cell>
          <cell r="D1925" t="str">
            <v>Cuenta Sumatorio Totales. Cuenta no computable (utilizar cuenta base incluyda en el sumatorio)</v>
          </cell>
        </row>
        <row r="1926">
          <cell r="B1926">
            <v>5080201</v>
          </cell>
          <cell r="C1926" t="str">
            <v xml:space="preserve">BENEFICIOS OTROS INSTRU.FIN.V RAZON.CAMBIOS PD. G.                              </v>
          </cell>
          <cell r="D1926" t="str">
            <v>Cuenta base para Imputación saldo</v>
          </cell>
          <cell r="E1926" t="str">
            <v>Anejo_III_2_0042</v>
          </cell>
          <cell r="F1926" t="str">
            <v xml:space="preserve">C3_1_0355 </v>
          </cell>
        </row>
        <row r="1927">
          <cell r="B1927">
            <v>5080202</v>
          </cell>
          <cell r="C1927" t="str">
            <v xml:space="preserve">PERDIDAS OTROS INSTRU.FIN.V RAZON.CAMBIOS PD. G.                                </v>
          </cell>
          <cell r="D1927" t="str">
            <v>Cuenta base para Imputación saldo</v>
          </cell>
          <cell r="E1927" t="str">
            <v>Anejo_III_2_0042</v>
          </cell>
          <cell r="F1927" t="str">
            <v xml:space="preserve">C3_1_0355 </v>
          </cell>
        </row>
        <row r="1928">
          <cell r="B1928">
            <v>50803</v>
          </cell>
          <cell r="C1928" t="str">
            <v xml:space="preserve">RTDO.OP.FINANCIERAS.INVERSIONES CREDITICIAS                                     </v>
          </cell>
          <cell r="D1928" t="str">
            <v>Cuenta Sumatorio Totales. Cuenta no computable (utilizar cuenta base incluyda en el sumatorio)</v>
          </cell>
        </row>
        <row r="1929">
          <cell r="B1929">
            <v>5080401</v>
          </cell>
          <cell r="C1929" t="str">
            <v xml:space="preserve">BENEFICIOS OP. FINANCIERAS INV.CREDITICIAS                                      </v>
          </cell>
          <cell r="D1929" t="str">
            <v>Cuenta base para Imputación saldo</v>
          </cell>
          <cell r="E1929" t="str">
            <v>Anejo_III_2_0043</v>
          </cell>
          <cell r="F1929" t="str">
            <v xml:space="preserve">C3_1_0361 </v>
          </cell>
        </row>
        <row r="1930">
          <cell r="B1930">
            <v>5080402</v>
          </cell>
          <cell r="C1930" t="str">
            <v xml:space="preserve">PERDIDAS OP.FINANCI INVERS.CREDITICIAS                                          </v>
          </cell>
          <cell r="D1930" t="str">
            <v>Cuenta base para Imputación saldo</v>
          </cell>
          <cell r="E1930" t="str">
            <v>Anejo_III_2_0043</v>
          </cell>
          <cell r="F1930" t="str">
            <v xml:space="preserve">C3_1_0361 </v>
          </cell>
        </row>
        <row r="1931">
          <cell r="B1931">
            <v>50804</v>
          </cell>
          <cell r="C1931" t="str">
            <v xml:space="preserve">RTDO.OP.FINANCIERAS.ACTIVOS FINANC.DISPONIBLES PARA LA VENTA                    </v>
          </cell>
          <cell r="D1931" t="str">
            <v>Cuenta Sumatorio Totales. Cuenta no computable (utilizar cuenta base incluyda en el sumatorio)</v>
          </cell>
        </row>
        <row r="1932">
          <cell r="B1932">
            <v>5080301</v>
          </cell>
          <cell r="C1932" t="str">
            <v xml:space="preserve">BENEFICIOS OP.FINAN.ACT.FINANC.DISPONIB.VENTA                                   </v>
          </cell>
          <cell r="D1932" t="str">
            <v>Cuenta base para Imputación saldo</v>
          </cell>
          <cell r="E1932" t="str">
            <v>Anejo_III_2_0043</v>
          </cell>
          <cell r="F1932" t="str">
            <v xml:space="preserve">C3_1_0358 </v>
          </cell>
        </row>
        <row r="1933">
          <cell r="B1933">
            <v>5080302</v>
          </cell>
          <cell r="C1933" t="str">
            <v xml:space="preserve">PERDIDAS OP.FINANC. ACT FINANC.DISPONB.VENTA                                    </v>
          </cell>
          <cell r="D1933" t="str">
            <v>Cuenta base para Imputación saldo</v>
          </cell>
          <cell r="E1933" t="str">
            <v>Anejo_III_2_0043</v>
          </cell>
          <cell r="F1933" t="str">
            <v xml:space="preserve">C3_1_0358 </v>
          </cell>
        </row>
        <row r="1934">
          <cell r="B1934">
            <v>50805</v>
          </cell>
          <cell r="C1934" t="str">
            <v xml:space="preserve">RTDO. OPERACIONES FINCIERAS. CARTERA DE INVERSION A VENCIMIENTO                 </v>
          </cell>
          <cell r="D1934" t="str">
            <v>Cuenta Sumatorio Totales. Cuenta no computable (utilizar cuenta base incluyda en el sumatorio)</v>
          </cell>
        </row>
        <row r="1935">
          <cell r="B1935">
            <v>5080501</v>
          </cell>
          <cell r="C1935" t="str">
            <v xml:space="preserve">BENEFICIOS OP. FINANCIERAS CART. INVERSION A VENCIMIENTO                        </v>
          </cell>
          <cell r="D1935" t="str">
            <v>Cuenta base para Imputación saldo</v>
          </cell>
          <cell r="E1935" t="str">
            <v>Anejo_III_2_0043</v>
          </cell>
          <cell r="F1935" t="str">
            <v xml:space="preserve">C3_1_0365 </v>
          </cell>
        </row>
        <row r="1936">
          <cell r="B1936">
            <v>5080502</v>
          </cell>
          <cell r="C1936" t="str">
            <v xml:space="preserve">PERDIDAS OP. FINANCIERAS CART. INVERSION A VENCIMIENTO                          </v>
          </cell>
          <cell r="D1936" t="str">
            <v>Cuenta base para Imputación saldo</v>
          </cell>
          <cell r="E1936" t="str">
            <v>Anejo_III_2_0043</v>
          </cell>
          <cell r="F1936" t="str">
            <v xml:space="preserve">C3_1_0365 </v>
          </cell>
        </row>
        <row r="1937">
          <cell r="B1937">
            <v>50806</v>
          </cell>
          <cell r="C1937" t="str">
            <v xml:space="preserve">RTDO. OPERACIONES FINCIERAS. PASIVOS FINACIEROS A COSTE AMORTIZADO              </v>
          </cell>
          <cell r="D1937" t="str">
            <v>Cuenta Sumatorio Totales. Cuenta no computable (utilizar cuenta base incluyda en el sumatorio)</v>
          </cell>
        </row>
        <row r="1938">
          <cell r="B1938">
            <v>5080601</v>
          </cell>
          <cell r="C1938" t="str">
            <v xml:space="preserve">BENEFICIOS OP. FINANCIERAS PASIVOS FINANCIEROS A COSTE AMORTIZADO               </v>
          </cell>
          <cell r="D1938" t="str">
            <v>Cuenta base para Imputación saldo</v>
          </cell>
          <cell r="E1938" t="str">
            <v>Anejo_III_2_0043</v>
          </cell>
          <cell r="F1938" t="str">
            <v xml:space="preserve">C3_1_0368 </v>
          </cell>
        </row>
        <row r="1939">
          <cell r="B1939">
            <v>5080602</v>
          </cell>
          <cell r="C1939" t="str">
            <v xml:space="preserve">PERDIDAS OP. FINANCIERAS PASIVOS FINANCIEROS A COSTE AMORTIZADO                 </v>
          </cell>
          <cell r="D1939" t="str">
            <v>Cuenta base para Imputación saldo</v>
          </cell>
          <cell r="E1939" t="str">
            <v>Anejo_III_2_0043</v>
          </cell>
          <cell r="F1939" t="str">
            <v xml:space="preserve">C3_1_0368 </v>
          </cell>
        </row>
        <row r="1940">
          <cell r="B1940">
            <v>50807</v>
          </cell>
          <cell r="C1940" t="str">
            <v xml:space="preserve">RESULTADOS DE OP.FINANCIERAS.COBERTURAS CONTABLES NO INCLU. EN INTER.           </v>
          </cell>
          <cell r="D1940" t="str">
            <v>Cuenta Sumatorio Totales. Cuenta no computable (utilizar cuenta base incluyda en el sumatorio)</v>
          </cell>
        </row>
        <row r="1941">
          <cell r="B1941">
            <v>5080701</v>
          </cell>
          <cell r="C1941" t="str">
            <v xml:space="preserve">RESULTADOS DE OP.FINANCIERAS.DERIVADOS DE COBERTURA                             </v>
          </cell>
          <cell r="D1941" t="str">
            <v>Cuenta Sumatorio Totales. Cuenta no computable (utilizar cuenta base incluyda en el sumatorio)</v>
          </cell>
        </row>
        <row r="1942">
          <cell r="B1942">
            <v>508070101</v>
          </cell>
          <cell r="C1942" t="str">
            <v xml:space="preserve">BENEFICIOS.OP.FINANCIERAS DERIVADOS COBERTURA                                   </v>
          </cell>
          <cell r="D1942" t="str">
            <v>Cuenta base para Imputación saldo</v>
          </cell>
          <cell r="E1942" t="str">
            <v>Anejo_III_2_0044</v>
          </cell>
          <cell r="F1942" t="str">
            <v xml:space="preserve">C3_1_0371 </v>
          </cell>
        </row>
        <row r="1943">
          <cell r="B1943">
            <v>508070102</v>
          </cell>
          <cell r="C1943" t="str">
            <v xml:space="preserve">PERDIDAS OP.FINANCIERAS DERIVADOS DE COBERTURA                                  </v>
          </cell>
          <cell r="D1943" t="str">
            <v>Cuenta base para Imputación saldo</v>
          </cell>
          <cell r="E1943" t="str">
            <v>Anejo_III_2_0044</v>
          </cell>
          <cell r="F1943" t="str">
            <v xml:space="preserve">C3_1_0371 </v>
          </cell>
        </row>
        <row r="1944">
          <cell r="B1944">
            <v>5080702</v>
          </cell>
          <cell r="C1944" t="str">
            <v xml:space="preserve">RESULTADOS DE OP.FINANCIERAS.PARTIDAS CUBIERTAS                                 </v>
          </cell>
          <cell r="D1944" t="str">
            <v>Cuenta Sumatorio Totales. Cuenta no computable (utilizar cuenta base incluyda en el sumatorio)</v>
          </cell>
        </row>
        <row r="1945">
          <cell r="B1945">
            <v>508070201</v>
          </cell>
          <cell r="C1945" t="str">
            <v xml:space="preserve">BENEFICIOS.OP.FINANCIERAS PARTIDAS CUBIERTAS                                    </v>
          </cell>
          <cell r="D1945" t="str">
            <v>Cuenta base para Imputación saldo</v>
          </cell>
          <cell r="E1945" t="str">
            <v>Anejo_III_2_0044</v>
          </cell>
          <cell r="F1945" t="str">
            <v xml:space="preserve">C3_1_0379 </v>
          </cell>
        </row>
        <row r="1946">
          <cell r="B1946">
            <v>508070202</v>
          </cell>
          <cell r="C1946" t="str">
            <v xml:space="preserve">PERDIDAS.OP.FINANCIERAS PARTIDAS CUBIERTAS                                      </v>
          </cell>
          <cell r="D1946" t="str">
            <v>Cuenta base para Imputación saldo</v>
          </cell>
          <cell r="E1946" t="str">
            <v>Anejo_III_2_0044</v>
          </cell>
          <cell r="F1946" t="str">
            <v xml:space="preserve">C3_1_0379 </v>
          </cell>
        </row>
        <row r="1947">
          <cell r="B1947">
            <v>50808</v>
          </cell>
          <cell r="C1947" t="str">
            <v xml:space="preserve">OTROS RESULTADOS DE OP.FINANCIERAS.RESTO                                        </v>
          </cell>
          <cell r="D1947" t="str">
            <v>Cuenta Sumatorio Totales. Cuenta no computable (utilizar cuenta base incluyda en el sumatorio)</v>
          </cell>
        </row>
        <row r="1948">
          <cell r="B1948">
            <v>5080801</v>
          </cell>
          <cell r="C1948" t="str">
            <v xml:space="preserve">BENEFICIOS RESTO OP.FINANCIERAS                                                 </v>
          </cell>
          <cell r="D1948" t="str">
            <v>Cuenta base para Imputación saldo</v>
          </cell>
          <cell r="E1948" t="str">
            <v>Anejo_III_2_0044</v>
          </cell>
          <cell r="F1948" t="str">
            <v xml:space="preserve">C3_1_0382 </v>
          </cell>
        </row>
        <row r="1949">
          <cell r="B1949">
            <v>5080802</v>
          </cell>
          <cell r="C1949" t="str">
            <v xml:space="preserve">PERDIDAS RESTO OP.FINANCIERAS                                                   </v>
          </cell>
          <cell r="D1949" t="str">
            <v>Cuenta base para Imputación saldo</v>
          </cell>
          <cell r="E1949" t="str">
            <v>Anejo_III_2_0044</v>
          </cell>
          <cell r="F1949" t="str">
            <v xml:space="preserve">C3_1_0382 </v>
          </cell>
        </row>
        <row r="1950">
          <cell r="B1950">
            <v>509</v>
          </cell>
          <cell r="C1950" t="str">
            <v xml:space="preserve">DIFERENCIAS DE CAMBIO(NETO)                                                     </v>
          </cell>
          <cell r="D1950" t="str">
            <v>Cuenta Sumatorio Totales. Cuenta no computable (utilizar cuenta base incluyda en el sumatorio)</v>
          </cell>
        </row>
        <row r="1951">
          <cell r="B1951">
            <v>50901</v>
          </cell>
          <cell r="C1951" t="str">
            <v xml:space="preserve">DIFERENCIAS DE CAMBIO(NETO)                                                     </v>
          </cell>
          <cell r="D1951" t="str">
            <v>Cuenta base para Imputación saldo</v>
          </cell>
          <cell r="E1951" t="str">
            <v>Anejo_III_2_0050</v>
          </cell>
          <cell r="F1951" t="str">
            <v xml:space="preserve">C3_1_0385 </v>
          </cell>
        </row>
        <row r="1952">
          <cell r="B1952">
            <v>512</v>
          </cell>
          <cell r="C1952" t="str">
            <v xml:space="preserve">OTROS PRODUCTOS DE EXPLOTACION                                                  </v>
          </cell>
          <cell r="D1952" t="str">
            <v>Cuenta Sumatorio Totales. Cuenta no computable (utilizar cuenta base incluyda en el sumatorio)</v>
          </cell>
        </row>
        <row r="1953">
          <cell r="B1953">
            <v>51201</v>
          </cell>
          <cell r="C1953" t="str">
            <v xml:space="preserve">INGRESOS POR EXPLOTACION DE INV.INMOBIL.                                        </v>
          </cell>
          <cell r="D1953" t="str">
            <v>Cuenta Sumatorio Totales. Cuenta no computable (utilizar cuenta base incluyda en el sumatorio)</v>
          </cell>
        </row>
        <row r="1954">
          <cell r="B1954">
            <v>5120101</v>
          </cell>
          <cell r="C1954" t="str">
            <v xml:space="preserve">INGRESOS POR EXPLOTACION DE INV.INMOBIL.                                        </v>
          </cell>
          <cell r="D1954" t="str">
            <v>Cuenta base para Imputación saldo</v>
          </cell>
          <cell r="E1954" t="str">
            <v>Anejo_III_2_0058</v>
          </cell>
          <cell r="F1954" t="str">
            <v xml:space="preserve">C3_1_0406 </v>
          </cell>
        </row>
        <row r="1955">
          <cell r="B1955">
            <v>51202</v>
          </cell>
          <cell r="C1955" t="str">
            <v xml:space="preserve">INGRESOS ARRENDAMIENTOS OPERATIVOS                                              </v>
          </cell>
          <cell r="D1955" t="str">
            <v>Cuenta Sumatorio Totales. Cuenta no computable (utilizar cuenta base incluyda en el sumatorio)</v>
          </cell>
        </row>
        <row r="1956">
          <cell r="B1956">
            <v>5120201</v>
          </cell>
          <cell r="C1956" t="str">
            <v xml:space="preserve">INGRESOS ARRENDAMIENTOS OPERATIVOS                                              </v>
          </cell>
          <cell r="D1956" t="str">
            <v>Cuenta base para Imputación saldo</v>
          </cell>
          <cell r="E1956" t="str">
            <v>Anejo_III_2_0058</v>
          </cell>
          <cell r="F1956" t="str">
            <v xml:space="preserve">C3_1_0407 </v>
          </cell>
        </row>
        <row r="1957">
          <cell r="B1957">
            <v>51203</v>
          </cell>
          <cell r="C1957" t="str">
            <v>VENTAS Y OTROS INGRESOS POR PRESTACION DE SERVICIOS NO FINANCIEROS</v>
          </cell>
          <cell r="D1957" t="str">
            <v>Cuenta Sumatorio Totales. Cuenta no computable (utilizar cuenta base incluyda en el sumatorio)</v>
          </cell>
        </row>
        <row r="1958">
          <cell r="B1958">
            <v>5120301</v>
          </cell>
          <cell r="C1958" t="str">
            <v>VENTAS Y OTROS INGRESOS POR PRESTACION DE SERVICIOS NO FINANCIEROS</v>
          </cell>
          <cell r="D1958" t="str">
            <v>Cuenta base para Imputación saldo</v>
          </cell>
          <cell r="E1958" t="str">
            <v>Anejo_III_2_0057</v>
          </cell>
          <cell r="F1958" t="str">
            <v xml:space="preserve">C3_1_0412 </v>
          </cell>
        </row>
        <row r="1959">
          <cell r="B1959">
            <v>51204</v>
          </cell>
          <cell r="C1959" t="str">
            <v xml:space="preserve">RESTO DE PRODUCTOS DE EXPLOTACION                                               </v>
          </cell>
          <cell r="D1959" t="str">
            <v>Cuenta Sumatorio Totales. Cuenta no computable (utilizar cuenta base incluyda en el sumatorio)</v>
          </cell>
        </row>
        <row r="1960">
          <cell r="B1960">
            <v>5120401</v>
          </cell>
          <cell r="C1960" t="str">
            <v xml:space="preserve">COM.FINAN.COMPENSADORAS COSTES DIRECTOS                                         </v>
          </cell>
          <cell r="D1960" t="str">
            <v>Cuenta Sumatorio Totales. Cuenta no computable (utilizar cuenta base incluyda en el sumatorio)</v>
          </cell>
        </row>
        <row r="1961">
          <cell r="B1961">
            <v>512040101</v>
          </cell>
          <cell r="C1961" t="str">
            <v xml:space="preserve">COM.FINAN.COMPENSADORAS COSTES DIRECTOS                                         </v>
          </cell>
          <cell r="D1961" t="str">
            <v>Cuenta base para Imputación saldo</v>
          </cell>
          <cell r="E1961" t="str">
            <v>Anejo_III_2_0058</v>
          </cell>
          <cell r="F1961" t="str">
            <v xml:space="preserve">C3_1_0417 </v>
          </cell>
        </row>
        <row r="1962">
          <cell r="B1962">
            <v>5120402</v>
          </cell>
          <cell r="C1962" t="str">
            <v xml:space="preserve">GASTOS INCORPORADOS A ACTIVOS                                                   </v>
          </cell>
          <cell r="D1962" t="str">
            <v>Cuenta Sumatorio Totales. Cuenta no computable (utilizar cuenta base incluyda en el sumatorio)</v>
          </cell>
        </row>
        <row r="1963">
          <cell r="B1963">
            <v>512040201</v>
          </cell>
          <cell r="C1963" t="str">
            <v xml:space="preserve">GASTOS INCORPORADOS A ACTIVOS                                                   </v>
          </cell>
          <cell r="D1963" t="str">
            <v>Cuenta base para Imputación saldo</v>
          </cell>
          <cell r="E1963" t="str">
            <v>Anejo_III_2_0058</v>
          </cell>
          <cell r="F1963" t="str">
            <v xml:space="preserve">C3_1_0417 </v>
          </cell>
        </row>
        <row r="1964">
          <cell r="B1964">
            <v>5120403</v>
          </cell>
          <cell r="C1964" t="str">
            <v xml:space="preserve">INDEMNIZACION DE ENTIDADES ASEGURADORAS                                         </v>
          </cell>
          <cell r="D1964" t="str">
            <v>Cuenta Sumatorio Totales. Cuenta no computable (utilizar cuenta base incluyda en el sumatorio)</v>
          </cell>
        </row>
        <row r="1965">
          <cell r="B1965">
            <v>512040301</v>
          </cell>
          <cell r="C1965" t="str">
            <v xml:space="preserve">INDEMNIZACION DE ENTIDADES ASEGURADORAS                                         </v>
          </cell>
          <cell r="D1965" t="str">
            <v>Cuenta base para Imputación saldo</v>
          </cell>
          <cell r="E1965" t="str">
            <v>Anejo_III_2_0058</v>
          </cell>
          <cell r="F1965" t="str">
            <v xml:space="preserve">C3_1_0565 </v>
          </cell>
        </row>
        <row r="1966">
          <cell r="B1966">
            <v>5120404</v>
          </cell>
          <cell r="C1966" t="str">
            <v xml:space="preserve">OTROS PRODUCTOS DE EXPLOTACION RECURRENTES                                      </v>
          </cell>
          <cell r="D1966" t="str">
            <v>Cuenta Sumatorio Totales. Cuenta no computable (utilizar cuenta base incluyda en el sumatorio)</v>
          </cell>
        </row>
        <row r="1967">
          <cell r="B1967">
            <v>512040401</v>
          </cell>
          <cell r="C1967" t="str">
            <v xml:space="preserve">OTROS PRODUCTOS DE EXPLOTACION RECURRENTES                                      </v>
          </cell>
          <cell r="D1967" t="str">
            <v>Cuenta base para Imputación saldo</v>
          </cell>
          <cell r="E1967" t="str">
            <v>Anejo_III_2_0058</v>
          </cell>
          <cell r="F1967" t="str">
            <v xml:space="preserve">C3_1_0417 </v>
          </cell>
        </row>
        <row r="1968">
          <cell r="B1968">
            <v>5120405</v>
          </cell>
          <cell r="C1968" t="str">
            <v xml:space="preserve">OTROS PRODUCTOS DE EXPLOTACION NO RECURRENTES                                   </v>
          </cell>
          <cell r="D1968" t="str">
            <v>Cuenta Sumatorio Totales. Cuenta no computable (utilizar cuenta base incluyda en el sumatorio)</v>
          </cell>
        </row>
        <row r="1969">
          <cell r="B1969">
            <v>512040501</v>
          </cell>
          <cell r="C1969" t="str">
            <v xml:space="preserve">OTROS PRODUCTOS DE EXPLOTACION NO RECURRENTES                                   </v>
          </cell>
          <cell r="D1969" t="str">
            <v>Cuenta base para Imputación saldo</v>
          </cell>
          <cell r="E1969" t="str">
            <v>Anejo_III_2_0058</v>
          </cell>
          <cell r="F1969" t="str">
            <v xml:space="preserve">C3_1_0417 </v>
          </cell>
        </row>
        <row r="1970">
          <cell r="B1970">
            <v>51205</v>
          </cell>
          <cell r="C1970" t="str">
            <v>INGRESOS DE CONTRATO DE SEGUROS Y REASEGUROS EMITIDOS</v>
          </cell>
          <cell r="D1970" t="str">
            <v>Cuenta Sumatorio Totales. Cuenta no computable (utilizar cuenta base incluyda en el sumatorio)</v>
          </cell>
        </row>
        <row r="1971">
          <cell r="B1971">
            <v>5120501</v>
          </cell>
          <cell r="C1971" t="str">
            <v xml:space="preserve">        INGRESOS DE CONTRATO DE SEGUROS Y REASEGUROS EMITIDOS</v>
          </cell>
          <cell r="D1971" t="str">
            <v>Cuenta base para Imputación saldo</v>
          </cell>
          <cell r="E1971" t="str">
            <v>Anejo_III_2_0056</v>
          </cell>
          <cell r="F1971" t="str">
            <v xml:space="preserve">C3_1_0417 </v>
          </cell>
        </row>
        <row r="1972">
          <cell r="B1972">
            <v>513</v>
          </cell>
          <cell r="C1972" t="str">
            <v xml:space="preserve">GASTOS DE PERSONAL                                                              </v>
          </cell>
          <cell r="D1972" t="str">
            <v>Cuenta Sumatorio Totales. Cuenta no computable (utilizar cuenta base incluyda en el sumatorio)</v>
          </cell>
        </row>
        <row r="1973">
          <cell r="B1973">
            <v>51301</v>
          </cell>
          <cell r="C1973" t="str">
            <v>SUELDOS Y SALARIOS</v>
          </cell>
          <cell r="D1973" t="str">
            <v>Cuenta Sumatorio Totales. Cuenta no computable (utilizar cuenta base incluyda en el sumatorio)</v>
          </cell>
        </row>
        <row r="1974">
          <cell r="B1974">
            <v>5130101</v>
          </cell>
          <cell r="C1974" t="str">
            <v>SUELDOS Y SALARIOS</v>
          </cell>
          <cell r="D1974" t="str">
            <v>Cuenta base para Imputación saldo</v>
          </cell>
          <cell r="E1974" t="str">
            <v>Anejo_III_2_0081</v>
          </cell>
          <cell r="F1974" t="str">
            <v xml:space="preserve">C3_1_0430 </v>
          </cell>
        </row>
        <row r="1975">
          <cell r="B1975">
            <v>51302</v>
          </cell>
          <cell r="C1975" t="str">
            <v xml:space="preserve">SEGURIDAD SOCIAL A CARGO DE LA EMPRESA                                       </v>
          </cell>
          <cell r="D1975" t="str">
            <v>Cuenta Sumatorio Totales. Cuenta no computable (utilizar cuenta base incluyda en el sumatorio)</v>
          </cell>
        </row>
        <row r="1976">
          <cell r="B1976">
            <v>5130201</v>
          </cell>
          <cell r="C1976" t="str">
            <v xml:space="preserve">SEGURIDAD SOCIAL A CARGO DE LA EMPRESA                                    </v>
          </cell>
          <cell r="D1976" t="str">
            <v>Cuenta base para Imputación saldo</v>
          </cell>
          <cell r="E1976" t="str">
            <v>Anejo_III_2_0081</v>
          </cell>
          <cell r="F1976" t="str">
            <v xml:space="preserve">C3_1_0430 </v>
          </cell>
        </row>
        <row r="1977">
          <cell r="B1977">
            <v>51303</v>
          </cell>
          <cell r="C1977" t="str">
            <v>DOTACIONES A PLANES</v>
          </cell>
          <cell r="D1977" t="str">
            <v>Cuenta Sumatorio Totales. Cuenta no computable (utilizar cuenta base incluyda en el sumatorio)</v>
          </cell>
        </row>
        <row r="1978">
          <cell r="B1978">
            <v>5130301</v>
          </cell>
          <cell r="C1978" t="str">
            <v>DOTACIONES A PLANES DE PRESTACION DEFINIDA</v>
          </cell>
          <cell r="D1978" t="str">
            <v>Cuenta base para Imputación saldo</v>
          </cell>
          <cell r="E1978" t="str">
            <v>Anejo_III_2_0081</v>
          </cell>
          <cell r="F1978" t="str">
            <v xml:space="preserve">C3_1_0425 </v>
          </cell>
        </row>
        <row r="1979">
          <cell r="B1979">
            <v>5130302</v>
          </cell>
          <cell r="C1979" t="str">
            <v>DOTACIONES A PLANES DE APORTACION DEFINIDA</v>
          </cell>
          <cell r="D1979" t="str">
            <v>Cuenta base para Imputación saldo</v>
          </cell>
          <cell r="E1979" t="str">
            <v>Anejo_III_2_0081</v>
          </cell>
          <cell r="F1979" t="str">
            <v xml:space="preserve">C3_1_0425 </v>
          </cell>
        </row>
        <row r="1980">
          <cell r="B1980">
            <v>51304</v>
          </cell>
          <cell r="C1980" t="str">
            <v xml:space="preserve">RETRIBUCIONES A LARGO PLAZO MEDIANTE SISTEMAS DE PRESTACION DEFINIDA         </v>
          </cell>
          <cell r="D1980" t="str">
            <v>Cuenta Sumatorio Totales. Cuenta no computable (utilizar cuenta base incluyda en el sumatorio)</v>
          </cell>
        </row>
        <row r="1981">
          <cell r="B1981">
            <v>5130401</v>
          </cell>
          <cell r="C1981" t="str">
            <v xml:space="preserve">RETRIBUCIONES A LARGO PLAZO MEDIANTE SISTEMAS DE PRESTACION DEFINIDA         </v>
          </cell>
          <cell r="D1981" t="str">
            <v>Cuenta base para Imputación saldo</v>
          </cell>
          <cell r="E1981" t="str">
            <v>Anejo_III_2_0081</v>
          </cell>
          <cell r="F1981" t="str">
            <v xml:space="preserve">C3_1_0425 </v>
          </cell>
        </row>
        <row r="1982">
          <cell r="B1982">
            <v>51305</v>
          </cell>
          <cell r="C1982" t="str">
            <v>INDEMNIZACIONES POR DESPIDOS</v>
          </cell>
          <cell r="D1982" t="str">
            <v>Cuenta Sumatorio Totales. Cuenta no computable (utilizar cuenta base incluyda en el sumatorio)</v>
          </cell>
        </row>
        <row r="1983">
          <cell r="B1983">
            <v>5130501</v>
          </cell>
          <cell r="C1983" t="str">
            <v>INDEMNIZACIONES POR DESPIDOS</v>
          </cell>
          <cell r="D1983" t="str">
            <v>Cuenta base para Imputación saldo</v>
          </cell>
          <cell r="E1983" t="str">
            <v>Anejo_III_2_0081</v>
          </cell>
          <cell r="F1983" t="str">
            <v xml:space="preserve">C3_1_0430 </v>
          </cell>
        </row>
        <row r="1984">
          <cell r="B1984">
            <v>51306</v>
          </cell>
          <cell r="C1984" t="str">
            <v xml:space="preserve">FORMACION AL PERSONAL                                                       </v>
          </cell>
          <cell r="D1984" t="str">
            <v>Cuenta Sumatorio Totales. Cuenta no computable (utilizar cuenta base incluyda en el sumatorio)</v>
          </cell>
        </row>
        <row r="1985">
          <cell r="B1985">
            <v>5130601</v>
          </cell>
          <cell r="C1985" t="str">
            <v xml:space="preserve">FORMACION AL PERSONAL                                                      </v>
          </cell>
          <cell r="D1985" t="str">
            <v>Cuenta base para Imputación saldo</v>
          </cell>
          <cell r="E1985" t="str">
            <v>Anejo_III_2_0081</v>
          </cell>
          <cell r="F1985" t="str">
            <v xml:space="preserve">C3_1_0430 </v>
          </cell>
        </row>
        <row r="1986">
          <cell r="B1986">
            <v>51307</v>
          </cell>
          <cell r="C1986" t="str">
            <v>REMUNERACIONES BASADAS EN INSTRUMENTOS DE CAPITAL</v>
          </cell>
          <cell r="D1986" t="str">
            <v>Cuenta Sumatorio Totales. Cuenta no computable (utilizar cuenta base incluyda en el sumatorio)</v>
          </cell>
        </row>
        <row r="1987">
          <cell r="B1987">
            <v>5130701</v>
          </cell>
          <cell r="C1987" t="str">
            <v>REMUNERACIONES BASADAS EN INSTRUMENTOS DE CAPITAL</v>
          </cell>
          <cell r="D1987" t="str">
            <v>Cuenta base para Imputación saldo</v>
          </cell>
          <cell r="E1987" t="str">
            <v>Anejo_III_2_0081</v>
          </cell>
          <cell r="F1987" t="str">
            <v xml:space="preserve">C3_1_0428 </v>
          </cell>
        </row>
        <row r="1988">
          <cell r="B1988">
            <v>51308</v>
          </cell>
          <cell r="C1988" t="str">
            <v>OTROS GASTOS DE PERSONAL</v>
          </cell>
          <cell r="D1988" t="str">
            <v>Cuenta Sumatorio Totales. Cuenta no computable (utilizar cuenta base incluyda en el sumatorio)</v>
          </cell>
        </row>
        <row r="1989">
          <cell r="B1989">
            <v>5130801</v>
          </cell>
          <cell r="C1989" t="str">
            <v xml:space="preserve">OTROS GASTOS DE PERSONAL </v>
          </cell>
          <cell r="D1989" t="str">
            <v>Cuenta base para Imputación saldo</v>
          </cell>
          <cell r="E1989" t="str">
            <v>Anejo_III_2_0081</v>
          </cell>
          <cell r="F1989" t="str">
            <v xml:space="preserve">C3_1_0430 </v>
          </cell>
        </row>
        <row r="1990">
          <cell r="B1990">
            <v>514</v>
          </cell>
          <cell r="C1990" t="str">
            <v xml:space="preserve">OTROS GASTOS GENERALES DE ADMON.                                                </v>
          </cell>
          <cell r="D1990" t="str">
            <v>Cuenta Sumatorio Totales. Cuenta no computable (utilizar cuenta base incluyda en el sumatorio)</v>
          </cell>
        </row>
        <row r="1991">
          <cell r="B1991">
            <v>51401</v>
          </cell>
          <cell r="C1991" t="str">
            <v>DE INMUEBLES, INSTALACIONES Y MATERIAL</v>
          </cell>
          <cell r="D1991" t="str">
            <v>Cuenta Sumatorio Totales. Cuenta no computable (utilizar cuenta base incluyda en el sumatorio)</v>
          </cell>
        </row>
        <row r="1992">
          <cell r="B1992">
            <v>5140101</v>
          </cell>
          <cell r="C1992" t="str">
            <v>ALQUILERES</v>
          </cell>
          <cell r="D1992" t="str">
            <v>Cuenta Sumatorio Totales. Cuenta no computable (utilizar cuenta base incluyda en el sumatorio)</v>
          </cell>
        </row>
        <row r="1993">
          <cell r="B1993">
            <v>514010101</v>
          </cell>
          <cell r="C1993" t="str">
            <v>ALQUILERES</v>
          </cell>
          <cell r="D1993" t="str">
            <v>Cuenta base para Imputación saldo</v>
          </cell>
          <cell r="E1993" t="str">
            <v>Anejo_III_2_0082</v>
          </cell>
          <cell r="F1993" t="str">
            <v xml:space="preserve">C3_1_0435 </v>
          </cell>
        </row>
        <row r="1994">
          <cell r="B1994">
            <v>5140102</v>
          </cell>
          <cell r="C1994" t="str">
            <v>ENTRETENIMIENTO DE INMOVILIZADO</v>
          </cell>
          <cell r="D1994" t="str">
            <v>Cuenta Sumatorio Totales. Cuenta no computable (utilizar cuenta base incluyda en el sumatorio)</v>
          </cell>
        </row>
        <row r="1995">
          <cell r="B1995">
            <v>514010201</v>
          </cell>
          <cell r="C1995" t="str">
            <v>ENTRETENIMIENTO DE INMOVILIZADO</v>
          </cell>
          <cell r="D1995" t="str">
            <v>Cuenta base para Imputación saldo</v>
          </cell>
          <cell r="E1995" t="str">
            <v>Anejo_III_2_0082</v>
          </cell>
          <cell r="F1995" t="str">
            <v xml:space="preserve">C3_1_0435 </v>
          </cell>
        </row>
        <row r="1996">
          <cell r="B1996">
            <v>5140103</v>
          </cell>
          <cell r="C1996" t="str">
            <v>ALUMBRADO, AGUA Y CALEFACCION</v>
          </cell>
          <cell r="D1996" t="str">
            <v>Cuenta Sumatorio Totales. Cuenta no computable (utilizar cuenta base incluyda en el sumatorio)</v>
          </cell>
        </row>
        <row r="1997">
          <cell r="B1997">
            <v>514010301</v>
          </cell>
          <cell r="C1997" t="str">
            <v>ALUMBRADO, AGUA Y CALEFACCION</v>
          </cell>
          <cell r="D1997" t="str">
            <v>Cuenta base para Imputación saldo</v>
          </cell>
          <cell r="E1997" t="str">
            <v>Anejo_III_2_0082</v>
          </cell>
          <cell r="F1997" t="str">
            <v xml:space="preserve">C3_1_0435 </v>
          </cell>
        </row>
        <row r="1998">
          <cell r="B1998">
            <v>5140104</v>
          </cell>
          <cell r="C1998" t="str">
            <v>IMPRESOS Y MATERIAL DE OFICINA</v>
          </cell>
          <cell r="D1998" t="str">
            <v>Cuenta Sumatorio Totales. Cuenta no computable (utilizar cuenta base incluyda en el sumatorio)</v>
          </cell>
        </row>
        <row r="1999">
          <cell r="B1999">
            <v>514010401</v>
          </cell>
          <cell r="C1999" t="str">
            <v>IMPRESOS Y MATERIAL DE OFICINA</v>
          </cell>
          <cell r="D1999" t="str">
            <v>Cuenta base para Imputación saldo</v>
          </cell>
          <cell r="E1999" t="str">
            <v>Anejo_III_2_0082</v>
          </cell>
          <cell r="F1999" t="str">
            <v xml:space="preserve">C3_1_0435 </v>
          </cell>
        </row>
        <row r="2000">
          <cell r="B2000">
            <v>51402</v>
          </cell>
          <cell r="C2000" t="str">
            <v>INFORMATICA</v>
          </cell>
          <cell r="D2000" t="str">
            <v>Cuenta Sumatorio Totales. Cuenta no computable (utilizar cuenta base incluyda en el sumatorio)</v>
          </cell>
        </row>
        <row r="2001">
          <cell r="B2001">
            <v>5140201</v>
          </cell>
          <cell r="C2001" t="str">
            <v>INFORMATICA</v>
          </cell>
          <cell r="D2001" t="str">
            <v>Cuenta base para Imputación saldo</v>
          </cell>
          <cell r="E2001" t="str">
            <v>Anejo_III_2_0082</v>
          </cell>
          <cell r="F2001" t="str">
            <v xml:space="preserve">C3_1_0435 </v>
          </cell>
        </row>
        <row r="2002">
          <cell r="B2002">
            <v>51403</v>
          </cell>
          <cell r="C2002" t="str">
            <v xml:space="preserve">COMUNICACIONES                                                                  </v>
          </cell>
          <cell r="D2002" t="str">
            <v>Cuenta Sumatorio Totales. Cuenta no computable (utilizar cuenta base incluyda en el sumatorio)</v>
          </cell>
        </row>
        <row r="2003">
          <cell r="B2003">
            <v>5140301</v>
          </cell>
          <cell r="C2003" t="str">
            <v xml:space="preserve">COMUNICACIONES                                                                  </v>
          </cell>
          <cell r="D2003" t="str">
            <v>Cuenta base para Imputación saldo</v>
          </cell>
          <cell r="E2003" t="str">
            <v>Anejo_III_2_0082</v>
          </cell>
          <cell r="F2003" t="str">
            <v xml:space="preserve">C3_1_0435 </v>
          </cell>
        </row>
        <row r="2004">
          <cell r="B2004">
            <v>51404</v>
          </cell>
          <cell r="C2004" t="str">
            <v xml:space="preserve">PUBLICIDAD Y PROPAGANDA                                                    </v>
          </cell>
          <cell r="D2004" t="str">
            <v>Cuenta Sumatorio Totales. Cuenta no computable (utilizar cuenta base incluyda en el sumatorio)</v>
          </cell>
        </row>
        <row r="2005">
          <cell r="B2005">
            <v>5140401</v>
          </cell>
          <cell r="C2005" t="str">
            <v xml:space="preserve">PUBLICIDAD Y PROPAGANDA                                                    </v>
          </cell>
          <cell r="D2005" t="str">
            <v>Cuenta base para Imputación saldo</v>
          </cell>
          <cell r="E2005" t="str">
            <v>Anejo_III_2_0082</v>
          </cell>
          <cell r="F2005" t="str">
            <v xml:space="preserve">C3_1_0435 </v>
          </cell>
        </row>
        <row r="2006">
          <cell r="B2006">
            <v>51405</v>
          </cell>
          <cell r="C2006" t="str">
            <v>GASTOS JUDICIALES Y DE LETRADOS</v>
          </cell>
          <cell r="D2006" t="str">
            <v>Cuenta Sumatorio Totales. Cuenta no computable (utilizar cuenta base incluyda en el sumatorio)</v>
          </cell>
        </row>
        <row r="2007">
          <cell r="B2007">
            <v>5140501</v>
          </cell>
          <cell r="C2007" t="str">
            <v>GASTOS JUDICIALES Y DE LETRADOS</v>
          </cell>
          <cell r="D2007" t="str">
            <v>Cuenta base para Imputación saldo</v>
          </cell>
          <cell r="E2007" t="str">
            <v>Anejo_III_2_0082</v>
          </cell>
          <cell r="F2007" t="str">
            <v xml:space="preserve">C3_1_0435 </v>
          </cell>
        </row>
        <row r="2008">
          <cell r="B2008">
            <v>51406</v>
          </cell>
          <cell r="C2008" t="str">
            <v>INFORMES TECNICOS</v>
          </cell>
          <cell r="D2008" t="str">
            <v>Cuenta Sumatorio Totales. Cuenta no computable (utilizar cuenta base incluyda en el sumatorio)</v>
          </cell>
        </row>
        <row r="2009">
          <cell r="B2009">
            <v>5140601</v>
          </cell>
          <cell r="C2009" t="str">
            <v>INFORMES TECNICOS</v>
          </cell>
          <cell r="D2009" t="str">
            <v>Cuenta base para Imputación saldo</v>
          </cell>
          <cell r="E2009" t="str">
            <v>Anejo_III_2_0082</v>
          </cell>
          <cell r="F2009" t="str">
            <v xml:space="preserve">C3_1_0435 </v>
          </cell>
        </row>
        <row r="2010">
          <cell r="B2010">
            <v>51407</v>
          </cell>
          <cell r="C2010" t="str">
            <v>SERVICIOS DE VIGILANCIA Y TRASLADO DE FONDOS</v>
          </cell>
          <cell r="D2010" t="str">
            <v>Cuenta Sumatorio Totales. Cuenta no computable (utilizar cuenta base incluyda en el sumatorio)</v>
          </cell>
        </row>
        <row r="2011">
          <cell r="B2011">
            <v>5140701</v>
          </cell>
          <cell r="C2011" t="str">
            <v>SERVICIOS DE VIGILANCIA Y TRASLADO DE FONDOS</v>
          </cell>
          <cell r="D2011" t="str">
            <v>Cuenta base para Imputación saldo</v>
          </cell>
          <cell r="E2011" t="str">
            <v>Anejo_III_2_0082</v>
          </cell>
          <cell r="F2011" t="str">
            <v xml:space="preserve">C3_1_0435 </v>
          </cell>
        </row>
        <row r="2012">
          <cell r="B2012">
            <v>51408</v>
          </cell>
          <cell r="C2012" t="str">
            <v>PRIMAS DE SEGUROS Y AUTOSEGURO</v>
          </cell>
          <cell r="D2012" t="str">
            <v>Cuenta Sumatorio Totales. Cuenta no computable (utilizar cuenta base incluyda en el sumatorio)</v>
          </cell>
        </row>
        <row r="2013">
          <cell r="B2013">
            <v>5140801</v>
          </cell>
          <cell r="C2013" t="str">
            <v>PRIMAS DE SEGUROS Y AUTOSEGURO</v>
          </cell>
          <cell r="D2013" t="str">
            <v>Cuenta base para Imputación saldo</v>
          </cell>
          <cell r="E2013" t="str">
            <v>Anejo_III_2_0082</v>
          </cell>
          <cell r="F2013" t="str">
            <v xml:space="preserve">C3_1_0435 </v>
          </cell>
        </row>
        <row r="2014">
          <cell r="B2014">
            <v>51409</v>
          </cell>
          <cell r="C2014" t="str">
            <v>POR ORGANOS DE GOBIERNO Y CONTROL</v>
          </cell>
          <cell r="D2014" t="str">
            <v>Cuenta Sumatorio Totales. Cuenta no computable (utilizar cuenta base incluyda en el sumatorio)</v>
          </cell>
        </row>
        <row r="2015">
          <cell r="B2015">
            <v>5140901</v>
          </cell>
          <cell r="C2015" t="str">
            <v>POR ORGANOS DE GOBIERNO Y CONTROL</v>
          </cell>
          <cell r="D2015" t="str">
            <v>Cuenta base para Imputación saldo</v>
          </cell>
          <cell r="E2015" t="str">
            <v>Anejo_III_2_0082</v>
          </cell>
          <cell r="F2015" t="str">
            <v xml:space="preserve">C3_1_0435 </v>
          </cell>
        </row>
        <row r="2016">
          <cell r="B2016">
            <v>51410</v>
          </cell>
          <cell r="C2016" t="str">
            <v>GASTOS DE REPRESENTACION Y DESPLAZAMIENTO DEL PERSONAL</v>
          </cell>
          <cell r="D2016" t="str">
            <v>Cuenta Sumatorio Totales. Cuenta no computable (utilizar cuenta base incluyda en el sumatorio)</v>
          </cell>
        </row>
        <row r="2017">
          <cell r="B2017">
            <v>5141001</v>
          </cell>
          <cell r="C2017" t="str">
            <v>GASTOS DE REPRESENTACION Y DESPLAZAMIENTO DEL PERSONAL</v>
          </cell>
          <cell r="D2017" t="str">
            <v>Cuenta base para Imputación saldo</v>
          </cell>
          <cell r="E2017" t="str">
            <v>Anejo_III_2_0082</v>
          </cell>
          <cell r="F2017" t="str">
            <v xml:space="preserve">C3_1_0435 </v>
          </cell>
        </row>
        <row r="2018">
          <cell r="B2018">
            <v>51411</v>
          </cell>
          <cell r="C2018" t="str">
            <v>CUOTAS DE ASOCIACIONES</v>
          </cell>
          <cell r="D2018" t="str">
            <v>Cuenta Sumatorio Totales. Cuenta no computable (utilizar cuenta base incluyda en el sumatorio)</v>
          </cell>
        </row>
        <row r="2019">
          <cell r="B2019">
            <v>5141101</v>
          </cell>
          <cell r="C2019" t="str">
            <v>CUOTAS DE ASOCIACIONES</v>
          </cell>
          <cell r="D2019" t="str">
            <v>Cuenta base para Imputación saldo</v>
          </cell>
          <cell r="E2019" t="str">
            <v>Anejo_III_2_0082</v>
          </cell>
          <cell r="F2019" t="str">
            <v xml:space="preserve">C3_1_0435 </v>
          </cell>
        </row>
        <row r="2020">
          <cell r="B2020">
            <v>51412</v>
          </cell>
          <cell r="C2020" t="str">
            <v>IMPUTACION DE GASTOS DE LA CENTRAL A SUCURSALES EXTRANJERAS</v>
          </cell>
          <cell r="D2020" t="str">
            <v>Cuenta Sumatorio Totales. Cuenta no computable (utilizar cuenta base incluyda en el sumatorio)</v>
          </cell>
        </row>
        <row r="2021">
          <cell r="B2021">
            <v>5141201</v>
          </cell>
          <cell r="C2021" t="str">
            <v>IMPUTACION DE GASTOS DE LA CENTRAL A SUCURSALES EXTRANJERAS</v>
          </cell>
          <cell r="D2021" t="str">
            <v>Cuenta base para Imputación saldo</v>
          </cell>
          <cell r="E2021" t="str">
            <v>Anejo_III_2_0082</v>
          </cell>
          <cell r="F2021" t="str">
            <v xml:space="preserve">C3_1_0435 </v>
          </cell>
        </row>
        <row r="2022">
          <cell r="B2022">
            <v>51413</v>
          </cell>
          <cell r="C2022" t="str">
            <v>SERVICIOS ADMINISTRATIVOS SUBCONTRATADOS</v>
          </cell>
          <cell r="D2022" t="str">
            <v>Cuenta Sumatorio Totales. Cuenta no computable (utilizar cuenta base incluyda en el sumatorio)</v>
          </cell>
        </row>
        <row r="2023">
          <cell r="B2023">
            <v>5141301</v>
          </cell>
          <cell r="C2023" t="str">
            <v>SERVICIOS ADMINISTRATIVOS SUBCONTRATADOS</v>
          </cell>
          <cell r="D2023" t="str">
            <v>Cuenta base para Imputación saldo</v>
          </cell>
          <cell r="E2023" t="str">
            <v>Anejo_III_2_0082</v>
          </cell>
          <cell r="F2023" t="str">
            <v xml:space="preserve">C3_1_0435 </v>
          </cell>
        </row>
        <row r="2024">
          <cell r="B2024">
            <v>51414</v>
          </cell>
          <cell r="C2024" t="str">
            <v>CONTRIBUCIONES E IMPUESTOS</v>
          </cell>
          <cell r="D2024" t="str">
            <v>Cuenta Sumatorio Totales. Cuenta no computable (utilizar cuenta base incluyda en el sumatorio)</v>
          </cell>
        </row>
        <row r="2025">
          <cell r="B2025">
            <v>5141401</v>
          </cell>
          <cell r="C2025" t="str">
            <v>CONTRIBUCIONES E IMPUESTOS. SOBRE INMUEBLES</v>
          </cell>
          <cell r="D2025" t="str">
            <v>Cuenta Sumatorio Totales. Cuenta no computable (utilizar cuenta base incluyda en el sumatorio)</v>
          </cell>
        </row>
        <row r="2026">
          <cell r="B2026">
            <v>514140101</v>
          </cell>
          <cell r="C2026" t="str">
            <v>CONTRIBUCIONES E IMPUESTOS. SOBRE INMUEBLES</v>
          </cell>
          <cell r="D2026" t="str">
            <v>Cuenta base para Imputación saldo</v>
          </cell>
          <cell r="E2026" t="str">
            <v>Anejo_III_2_0082</v>
          </cell>
          <cell r="F2026" t="str">
            <v xml:space="preserve">C3_1_0435 </v>
          </cell>
        </row>
        <row r="2027">
          <cell r="B2027">
            <v>5141402</v>
          </cell>
          <cell r="C2027" t="str">
            <v>CONTRIBUCIONES E IMPUESTOS. OTROS</v>
          </cell>
          <cell r="D2027" t="str">
            <v>Cuenta Sumatorio Totales. Cuenta no computable (utilizar cuenta base incluyda en el sumatorio)</v>
          </cell>
        </row>
        <row r="2028">
          <cell r="B2028">
            <v>514140201</v>
          </cell>
          <cell r="C2028" t="str">
            <v>CONTRIBUCIONES E IMPUESTOS. OTROS</v>
          </cell>
          <cell r="D2028" t="str">
            <v>Cuenta base para Imputación saldo</v>
          </cell>
          <cell r="E2028" t="str">
            <v>Anejo_III_2_0082</v>
          </cell>
          <cell r="F2028" t="str">
            <v xml:space="preserve">C3_1_0435 </v>
          </cell>
        </row>
        <row r="2029">
          <cell r="B2029">
            <v>51415</v>
          </cell>
          <cell r="C2029" t="str">
            <v>DOTACIONES A FUNDACIONES</v>
          </cell>
          <cell r="D2029" t="str">
            <v>Cuenta Sumatorio Totales. Cuenta no computable (utilizar cuenta base incluyda en el sumatorio)</v>
          </cell>
        </row>
        <row r="2030">
          <cell r="B2030">
            <v>5141501</v>
          </cell>
          <cell r="C2030" t="str">
            <v>DOTACIONES A FUNDACIONES</v>
          </cell>
          <cell r="D2030" t="str">
            <v>Cuenta base para Imputación saldo</v>
          </cell>
          <cell r="E2030" t="str">
            <v>Anejo_III_2_0082</v>
          </cell>
          <cell r="F2030" t="str">
            <v xml:space="preserve">C3_1_0435 </v>
          </cell>
        </row>
        <row r="2031">
          <cell r="B2031">
            <v>51416</v>
          </cell>
          <cell r="C2031" t="str">
            <v>OTROS GASTOS</v>
          </cell>
          <cell r="D2031" t="str">
            <v>Cuenta Sumatorio Totales. Cuenta no computable (utilizar cuenta base incluyda en el sumatorio)</v>
          </cell>
        </row>
        <row r="2032">
          <cell r="B2032">
            <v>5141601</v>
          </cell>
          <cell r="C2032" t="str">
            <v>OTROS GASTOS</v>
          </cell>
          <cell r="D2032" t="str">
            <v>Cuenta base para Imputación saldo</v>
          </cell>
          <cell r="E2032" t="str">
            <v>Anejo_III_2_0082</v>
          </cell>
          <cell r="F2032" t="str">
            <v xml:space="preserve">C3_1_0435 </v>
          </cell>
        </row>
        <row r="2033">
          <cell r="B2033">
            <v>515</v>
          </cell>
          <cell r="C2033" t="str">
            <v xml:space="preserve">DOTACIONES PARA AMORTIZACIONES                                                  </v>
          </cell>
          <cell r="D2033" t="str">
            <v>Cuenta Sumatorio Totales. Cuenta no computable (utilizar cuenta base incluyda en el sumatorio)</v>
          </cell>
        </row>
        <row r="2034">
          <cell r="B2034">
            <v>51501</v>
          </cell>
          <cell r="C2034" t="str">
            <v>AMORTIZACIÓN ACTIVO MATERIAL</v>
          </cell>
          <cell r="D2034" t="str">
            <v>Cuenta Sumatorio Totales. Cuenta no computable (utilizar cuenta base incluyda en el sumatorio)</v>
          </cell>
        </row>
        <row r="2035">
          <cell r="B2035">
            <v>5150101</v>
          </cell>
          <cell r="C2035" t="str">
            <v>AMORTIZACIÓN ACTIVO MATERIAL.USO PROPIO</v>
          </cell>
          <cell r="D2035" t="str">
            <v>Cuenta Sumatorio Totales. Cuenta no computable (utilizar cuenta base incluyda en el sumatorio)</v>
          </cell>
        </row>
        <row r="2036">
          <cell r="B2036">
            <v>515010101</v>
          </cell>
          <cell r="C2036" t="str">
            <v>AMORT. EQUIPOS INFORMATICOS Y SUS INSTALACIONES</v>
          </cell>
          <cell r="D2036" t="str">
            <v>Cuenta Sumatorio Totales. Cuenta no computable (utilizar cuenta base incluyda en el sumatorio)</v>
          </cell>
        </row>
        <row r="2037">
          <cell r="B2037">
            <v>51501010101</v>
          </cell>
          <cell r="C2037" t="str">
            <v>AMORT. EQUIPOS INFORMATICOS Y SUS INSTALACIONES</v>
          </cell>
          <cell r="D2037" t="str">
            <v>Cuenta base para Imputación saldo</v>
          </cell>
          <cell r="E2037" t="str">
            <v>IS_2_0086</v>
          </cell>
          <cell r="F2037" t="str">
            <v xml:space="preserve">C3_1_0467 </v>
          </cell>
        </row>
        <row r="2038">
          <cell r="B2038">
            <v>515010102</v>
          </cell>
          <cell r="C2038" t="str">
            <v>AMORT. MOBILIARIO, VEHÍCULOS Y RESTO DE INSTALACIONES</v>
          </cell>
          <cell r="D2038" t="str">
            <v>Cuenta Sumatorio Totales. Cuenta no computable (utilizar cuenta base incluyda en el sumatorio)</v>
          </cell>
        </row>
        <row r="2039">
          <cell r="B2039">
            <v>51501010201</v>
          </cell>
          <cell r="C2039" t="str">
            <v>AMORT. MOBILIARIO, VEHÍCULOS Y RESTO DE INSTALACIONES</v>
          </cell>
          <cell r="D2039" t="str">
            <v>Cuenta base para Imputación saldo</v>
          </cell>
          <cell r="E2039" t="str">
            <v>IS_2_0086</v>
          </cell>
          <cell r="F2039" t="str">
            <v xml:space="preserve">C3_1_0467 </v>
          </cell>
        </row>
        <row r="2040">
          <cell r="B2040">
            <v>515010103</v>
          </cell>
          <cell r="C2040" t="str">
            <v>AMORT. EDIFICIOS</v>
          </cell>
          <cell r="D2040" t="str">
            <v>Cuenta Sumatorio Totales. Cuenta no computable (utilizar cuenta base incluyda en el sumatorio)</v>
          </cell>
        </row>
        <row r="2041">
          <cell r="B2041">
            <v>51501010301</v>
          </cell>
          <cell r="C2041" t="str">
            <v>AMORT. EDIFICIOS</v>
          </cell>
          <cell r="D2041" t="str">
            <v>Cuenta base para Imputación saldo</v>
          </cell>
          <cell r="E2041" t="str">
            <v>IS_2_0086</v>
          </cell>
          <cell r="F2041" t="str">
            <v xml:space="preserve">C3_1_0467 </v>
          </cell>
        </row>
        <row r="2042">
          <cell r="B2042">
            <v>515010104</v>
          </cell>
          <cell r="C2042" t="str">
            <v>AMORT. RESTO</v>
          </cell>
          <cell r="D2042" t="str">
            <v>Cuenta Sumatorio Totales. Cuenta no computable (utilizar cuenta base incluyda en el sumatorio)</v>
          </cell>
        </row>
        <row r="2043">
          <cell r="B2043">
            <v>51501010401</v>
          </cell>
          <cell r="C2043" t="str">
            <v>AMORT. RESTO</v>
          </cell>
          <cell r="D2043" t="str">
            <v>Cuenta base para Imputación saldo</v>
          </cell>
          <cell r="E2043" t="str">
            <v>IS_2_0086</v>
          </cell>
          <cell r="F2043" t="str">
            <v xml:space="preserve">C3_1_0467 </v>
          </cell>
        </row>
        <row r="2044">
          <cell r="B2044">
            <v>5150102</v>
          </cell>
          <cell r="C2044" t="str">
            <v>AMORT. ACT MATERIAL.INVERSIONES INMOBILIARIAS</v>
          </cell>
          <cell r="D2044" t="str">
            <v>Cuenta Sumatorio Totales. Cuenta no computable (utilizar cuenta base incluyda en el sumatorio)</v>
          </cell>
        </row>
        <row r="2045">
          <cell r="B2045">
            <v>515010201</v>
          </cell>
          <cell r="C2045" t="str">
            <v>AMORT. ACT MATERIAL.INVERSIONES INMOBILIARIAS</v>
          </cell>
          <cell r="D2045" t="str">
            <v>Cuenta base para Imputación saldo</v>
          </cell>
          <cell r="E2045" t="str">
            <v>IS_2_0087</v>
          </cell>
          <cell r="F2045" t="str">
            <v xml:space="preserve">C3_1_0473 </v>
          </cell>
        </row>
        <row r="2046">
          <cell r="B2046">
            <v>5150103</v>
          </cell>
          <cell r="C2046" t="str">
            <v>AMORT. ACT MATERIAL.OTROS ACTIVOS CEDIDOS EN ARRENDAMIENTO OPERATIVO</v>
          </cell>
          <cell r="D2046" t="str">
            <v>Cuenta Sumatorio Totales. Cuenta no computable (utilizar cuenta base incluyda en el sumatorio)</v>
          </cell>
        </row>
        <row r="2047">
          <cell r="B2047">
            <v>515010301</v>
          </cell>
          <cell r="C2047" t="str">
            <v>AMORT. ACT MATERIAL.OTROS ACTIVOS CEDIDOS EN ARRENDAMIENTO OPERATIVO</v>
          </cell>
          <cell r="D2047" t="str">
            <v>Cuenta base para Imputación saldo</v>
          </cell>
          <cell r="E2047" t="str">
            <v>IS_2_0086</v>
          </cell>
          <cell r="F2047" t="str">
            <v xml:space="preserve">C3_1_0477 </v>
          </cell>
        </row>
        <row r="2048">
          <cell r="B2048">
            <v>51502</v>
          </cell>
          <cell r="C2048" t="str">
            <v xml:space="preserve">AMORTIZACIÓN ACTIVO INTANGIBLE </v>
          </cell>
          <cell r="D2048" t="str">
            <v>Cuenta Sumatorio Totales. Cuenta no computable (utilizar cuenta base incluyda en el sumatorio)</v>
          </cell>
        </row>
        <row r="2049">
          <cell r="B2049">
            <v>5150201</v>
          </cell>
          <cell r="C2049" t="str">
            <v xml:space="preserve">AMORTIZACIÓN ACTIVO INTANGIBLE </v>
          </cell>
          <cell r="D2049" t="str">
            <v>Cuenta base para Imputación saldo</v>
          </cell>
          <cell r="E2049" t="str">
            <v>IS_2_0088</v>
          </cell>
          <cell r="F2049" t="str">
            <v xml:space="preserve">C3_1_0478 </v>
          </cell>
        </row>
        <row r="2050">
          <cell r="B2050">
            <v>516</v>
          </cell>
          <cell r="C2050" t="str">
            <v xml:space="preserve">OTRAS CARGAS DE EXPLOTACION                                                     </v>
          </cell>
          <cell r="D2050" t="str">
            <v>Cuenta Sumatorio Totales. Cuenta no computable (utilizar cuenta base incluyda en el sumatorio)</v>
          </cell>
        </row>
        <row r="2051">
          <cell r="B2051">
            <v>51601</v>
          </cell>
          <cell r="C2051" t="str">
            <v xml:space="preserve">GASTOS EXPLOTACION DE INV.INMOBILIARIAS                                         </v>
          </cell>
          <cell r="D2051" t="str">
            <v>Cuenta Sumatorio Totales. Cuenta no computable (utilizar cuenta base incluyda en el sumatorio)</v>
          </cell>
        </row>
        <row r="2052">
          <cell r="B2052">
            <v>5160101</v>
          </cell>
          <cell r="C2052" t="str">
            <v xml:space="preserve">GASTOS EXPLOTACION DE INV.INMOBILIARIAS                                         </v>
          </cell>
          <cell r="D2052" t="str">
            <v>Cuenta base para Imputación saldo</v>
          </cell>
          <cell r="E2052" t="str">
            <v>Anejo_III_2_0068</v>
          </cell>
          <cell r="F2052" t="str">
            <v xml:space="preserve">C3_1_0486 </v>
          </cell>
        </row>
        <row r="2053">
          <cell r="B2053">
            <v>51602</v>
          </cell>
          <cell r="C2053" t="str">
            <v xml:space="preserve">CONTRIBUCIÓN A FONDOS DE GARANTÍA                                               </v>
          </cell>
          <cell r="D2053" t="str">
            <v>Cuenta Sumatorio Totales. Cuenta no computable (utilizar cuenta base incluyda en el sumatorio)</v>
          </cell>
        </row>
        <row r="2054">
          <cell r="B2054">
            <v>5160201</v>
          </cell>
          <cell r="C2054" t="str">
            <v xml:space="preserve">CONTRIBUCIÓN A FONDOS DE GARANTÍA                                               </v>
          </cell>
          <cell r="D2054" t="str">
            <v>Cuenta base para Imputación saldo</v>
          </cell>
          <cell r="E2054" t="str">
            <v>Anejo_III_2_0068</v>
          </cell>
          <cell r="F2054" t="str">
            <v xml:space="preserve">C3_1_0487 </v>
          </cell>
        </row>
        <row r="2055">
          <cell r="B2055">
            <v>51603</v>
          </cell>
          <cell r="C2055" t="str">
            <v xml:space="preserve">OTROS CONCEPTOS                                                  </v>
          </cell>
          <cell r="D2055" t="str">
            <v>Cuenta Sumatorio Totales. Cuenta no computable (utilizar cuenta base incluyda en el sumatorio)</v>
          </cell>
        </row>
        <row r="2056">
          <cell r="B2056">
            <v>5160301</v>
          </cell>
          <cell r="C2056" t="str">
            <v xml:space="preserve">        VARIACION DE EXISTENCIAS SALIDA (Sdo Deudor)</v>
          </cell>
          <cell r="D2056" t="str">
            <v>Cuenta base para Imputación saldo</v>
          </cell>
          <cell r="E2056" t="str">
            <v>Anejo_III_2_0067</v>
          </cell>
          <cell r="F2056" t="str">
            <v xml:space="preserve">C3_1_0488 </v>
          </cell>
        </row>
        <row r="2057">
          <cell r="B2057">
            <v>5160302</v>
          </cell>
          <cell r="C2057" t="str">
            <v>VARIACION DE EXISTENCIAS  ENTRADA (SdoAcreedor)</v>
          </cell>
          <cell r="D2057" t="str">
            <v>Cuenta base para Imputación saldo</v>
          </cell>
          <cell r="E2057" t="str">
            <v>Anejo_III_2_0067</v>
          </cell>
          <cell r="F2057" t="str">
            <v xml:space="preserve">C3_1_0488 </v>
          </cell>
        </row>
        <row r="2058">
          <cell r="B2058">
            <v>5160303</v>
          </cell>
          <cell r="C2058" t="str">
            <v>GASTOS DE CONTRATOS DE SEGUROS Y REASEGUROS</v>
          </cell>
          <cell r="D2058" t="str">
            <v>Cuenta base para Imputación saldo</v>
          </cell>
          <cell r="E2058" t="str">
            <v>Anejo_III_2_0066</v>
          </cell>
          <cell r="F2058" t="str">
            <v xml:space="preserve">C3_1_0488 </v>
          </cell>
        </row>
        <row r="2059">
          <cell r="B2059">
            <v>5160304</v>
          </cell>
          <cell r="C2059" t="str">
            <v xml:space="preserve">OTROS CONCEPTOS                               </v>
          </cell>
          <cell r="D2059" t="str">
            <v>Cuenta base para Imputación saldo</v>
          </cell>
          <cell r="E2059" t="str">
            <v>Anejo_III_2_0068</v>
          </cell>
          <cell r="F2059" t="str">
            <v xml:space="preserve">C3_1_0488 </v>
          </cell>
        </row>
        <row r="2060">
          <cell r="B2060">
            <v>517</v>
          </cell>
          <cell r="C2060" t="str">
            <v xml:space="preserve">PERDIDAS POR DETERIORO DE ACT (NETO)                                            </v>
          </cell>
          <cell r="D2060" t="str">
            <v>Cuenta Sumatorio Totales. Cuenta no computable (utilizar cuenta base incluyda en el sumatorio)</v>
          </cell>
        </row>
        <row r="2061">
          <cell r="B2061">
            <v>51701</v>
          </cell>
          <cell r="C2061" t="str">
            <v xml:space="preserve">AC.FINANC.DISPONIBLES PARA LA VENTA                                             </v>
          </cell>
          <cell r="D2061" t="str">
            <v>Cuenta Sumatorio Totales. Cuenta no computable (utilizar cuenta base incluyda en el sumatorio)</v>
          </cell>
        </row>
        <row r="2062">
          <cell r="B2062">
            <v>5170101</v>
          </cell>
          <cell r="C2062" t="str">
            <v xml:space="preserve">VALORES REPRESENTATIVOS DE DEUDA DPV                                            </v>
          </cell>
          <cell r="D2062" t="str">
            <v>Cuenta Sumatorio Totales. Cuenta no computable (utilizar cuenta base incluyda en el sumatorio)</v>
          </cell>
        </row>
        <row r="2063">
          <cell r="B2063">
            <v>517010101</v>
          </cell>
          <cell r="C2063" t="str">
            <v>AC FINANC DISPONIBLES PARA LA VENTA.VALORES REP DEUDA DPV.DOTACIONES DEL EJERCICIO</v>
          </cell>
          <cell r="D2063" t="str">
            <v>Cuenta Sumatorio Totales. Cuenta no computable (utilizar cuenta base incluyda en el sumatorio)</v>
          </cell>
        </row>
        <row r="2064">
          <cell r="B2064">
            <v>51701010101</v>
          </cell>
          <cell r="C2064" t="str">
            <v>AC FINANC DISPONIBLES PARA LA VENTA.VALORES REP DEUDA DPV.DOTACIONES DEL EJERCICIO.COBERTURA ESPECIFICA</v>
          </cell>
          <cell r="D2064" t="str">
            <v>Cuenta base para Imputación saldo</v>
          </cell>
          <cell r="E2064" t="str">
            <v>IS_2_0102</v>
          </cell>
          <cell r="F2064" t="str">
            <v xml:space="preserve">C3_1_0502 </v>
          </cell>
        </row>
        <row r="2065">
          <cell r="B2065">
            <v>51701010102</v>
          </cell>
          <cell r="C2065" t="str">
            <v xml:space="preserve">    AC FINANC DISPONIBLES PARA LA VENTA.VALORES REP DEUDA DPV.COBERTURA GENÉRICA</v>
          </cell>
          <cell r="D2065" t="str">
            <v>Cuenta base para Imputación saldo</v>
          </cell>
          <cell r="E2065" t="str">
            <v>IS_2_0102</v>
          </cell>
          <cell r="F2065" t="str">
            <v xml:space="preserve">C3_1_0502 </v>
          </cell>
        </row>
        <row r="2066">
          <cell r="B2066">
            <v>51701010103</v>
          </cell>
          <cell r="C2066" t="str">
            <v xml:space="preserve">    AC FINANC DISPONIBLES PARA LA VENTA.VALORES REP DEUDA DPV.COBERTURA A RIESGO PAÍS</v>
          </cell>
          <cell r="D2066" t="str">
            <v>Cuenta base para Imputación saldo</v>
          </cell>
          <cell r="E2066" t="str">
            <v>IS_2_0102</v>
          </cell>
          <cell r="F2066" t="str">
            <v xml:space="preserve">C3_1_0502 </v>
          </cell>
        </row>
        <row r="2067">
          <cell r="B2067">
            <v>51701010104</v>
          </cell>
          <cell r="C2067" t="str">
            <v xml:space="preserve">    AC FINANC DISPONIBLES PARA LA VENTA.VALORES REP DEUDA DPV.COBERTURA A RIESGO SUB.</v>
          </cell>
          <cell r="D2067" t="str">
            <v>Cuenta base para Imputación saldo</v>
          </cell>
          <cell r="E2067" t="str">
            <v>IS_2_0102</v>
          </cell>
        </row>
        <row r="2068">
          <cell r="B2068">
            <v>5170102</v>
          </cell>
          <cell r="C2068" t="str">
            <v xml:space="preserve">OTROS INSTRUMENTOS DE CAPITAL VALORADOS A VALOR RAZONABLE                       </v>
          </cell>
          <cell r="D2068" t="str">
            <v>Cuenta Sumatorio Totales. Cuenta no computable (utilizar cuenta base incluyda en el sumatorio)</v>
          </cell>
        </row>
        <row r="2069">
          <cell r="B2069">
            <v>517010201</v>
          </cell>
          <cell r="C2069" t="str">
            <v xml:space="preserve">OTROS INSTRUMENTOS DE CAPITAL VALORADOS A VALOR RAZONABLE                       </v>
          </cell>
          <cell r="D2069" t="str">
            <v>Cuenta base para Imputación saldo</v>
          </cell>
          <cell r="E2069" t="str">
            <v>IS_2_0102</v>
          </cell>
          <cell r="F2069" t="str">
            <v xml:space="preserve">C3_1_0504 </v>
          </cell>
        </row>
        <row r="2070">
          <cell r="B2070">
            <v>5170103</v>
          </cell>
          <cell r="C2070" t="str">
            <v xml:space="preserve">OTROS INSTRUMENTOS DE CAPITAL VALORADOS AL COSTE                                </v>
          </cell>
          <cell r="D2070" t="str">
            <v>Cuenta Sumatorio Totales. Cuenta no computable (utilizar cuenta base incluyda en el sumatorio)</v>
          </cell>
        </row>
        <row r="2071">
          <cell r="B2071">
            <v>517010301</v>
          </cell>
          <cell r="C2071" t="str">
            <v xml:space="preserve">OTROS INSTRUMENTOS DE CAPITAL VALORADOS AL COSTE                                </v>
          </cell>
          <cell r="D2071" t="str">
            <v>Cuenta base para Imputación saldo</v>
          </cell>
          <cell r="E2071" t="str">
            <v>IS_2_0101</v>
          </cell>
          <cell r="F2071" t="str">
            <v xml:space="preserve">C3_1_0511 </v>
          </cell>
        </row>
        <row r="2072">
          <cell r="B2072">
            <v>51702</v>
          </cell>
          <cell r="C2072" t="str">
            <v xml:space="preserve">INVERSIONES CREDITICIAS                                                         </v>
          </cell>
          <cell r="D2072" t="str">
            <v>Cuenta Sumatorio Totales. Cuenta no computable (utilizar cuenta base incluyda en el sumatorio)</v>
          </cell>
        </row>
        <row r="2073">
          <cell r="B2073">
            <v>5170201</v>
          </cell>
          <cell r="C2073" t="str">
            <v xml:space="preserve">CREDITOS                                                                        </v>
          </cell>
          <cell r="D2073" t="str">
            <v>Cuenta Sumatorio Totales. Cuenta no computable (utilizar cuenta base incluyda en el sumatorio)</v>
          </cell>
        </row>
        <row r="2074">
          <cell r="B2074">
            <v>517020101</v>
          </cell>
          <cell r="C2074" t="str">
            <v xml:space="preserve">DOTACIONES                                                                      </v>
          </cell>
          <cell r="D2074" t="str">
            <v>Cuenta Sumatorio Totales. Cuenta no computable (utilizar cuenta base incluyda en el sumatorio)</v>
          </cell>
        </row>
        <row r="2075">
          <cell r="B2075">
            <v>51702010101</v>
          </cell>
          <cell r="C2075" t="str">
            <v>ACTIVOS FALLIDOS</v>
          </cell>
          <cell r="D2075" t="str">
            <v>Cuenta base para Imputación saldo</v>
          </cell>
          <cell r="E2075" t="str">
            <v>Anejo_III_2_0096</v>
          </cell>
          <cell r="F2075" t="str">
            <v xml:space="preserve">C3_1_0506 </v>
          </cell>
        </row>
        <row r="2076">
          <cell r="B2076">
            <v>51702010102</v>
          </cell>
          <cell r="C2076" t="str">
            <v>RESTOS DE DOTACIONES</v>
          </cell>
          <cell r="D2076" t="str">
            <v>Cuenta Sumatorio Totales. Cuenta no computable (utilizar cuenta base incluyda en el sumatorio)</v>
          </cell>
        </row>
        <row r="2077">
          <cell r="B2077">
            <v>5170201010201</v>
          </cell>
          <cell r="C2077" t="str">
            <v xml:space="preserve">            DOTACIONES DEL EJERCICIO</v>
          </cell>
          <cell r="D2077" t="str">
            <v>Cuenta Sumatorio Totales. Cuenta no computable (utilizar cuenta base incluyda en el sumatorio)</v>
          </cell>
        </row>
        <row r="2078">
          <cell r="B2078">
            <v>517020101020101</v>
          </cell>
          <cell r="C2078" t="str">
            <v xml:space="preserve">                   COBERTURA ESPECÍFICA </v>
          </cell>
          <cell r="D2078" t="str">
            <v>Cuenta base para Imputación saldo</v>
          </cell>
          <cell r="E2078" t="str">
            <v>Anejo_III_2_0096</v>
          </cell>
          <cell r="F2078" t="str">
            <v xml:space="preserve">C3_1_0506 </v>
          </cell>
        </row>
        <row r="2079">
          <cell r="B2079">
            <v>517020101020102</v>
          </cell>
          <cell r="C2079" t="str">
            <v xml:space="preserve">                   COBERTURA GENÉRICA</v>
          </cell>
          <cell r="D2079" t="str">
            <v>Cuenta base para Imputación saldo</v>
          </cell>
          <cell r="E2079" t="str">
            <v>Anejo_III_2_0096</v>
          </cell>
          <cell r="F2079" t="str">
            <v xml:space="preserve">C3_1_0506 </v>
          </cell>
        </row>
        <row r="2080">
          <cell r="B2080">
            <v>517020101020103</v>
          </cell>
          <cell r="C2080" t="str">
            <v xml:space="preserve">                   COBERTURA A RIESGO PAÍS</v>
          </cell>
          <cell r="D2080" t="str">
            <v>Cuenta base para Imputación saldo</v>
          </cell>
          <cell r="E2080" t="str">
            <v>Anejo_III_2_0096</v>
          </cell>
          <cell r="F2080" t="str">
            <v xml:space="preserve">C3_1_0506 </v>
          </cell>
        </row>
        <row r="2081">
          <cell r="B2081">
            <v>517020101020104</v>
          </cell>
          <cell r="C2081" t="str">
            <v xml:space="preserve">                   COBERTURA A RIESGO SUB.</v>
          </cell>
          <cell r="D2081" t="str">
            <v>Cuenta base para Imputación saldo</v>
          </cell>
          <cell r="E2081" t="str">
            <v>Anejo_III_2_0096</v>
          </cell>
          <cell r="F2081" t="str">
            <v xml:space="preserve">C3_1_0506 </v>
          </cell>
        </row>
        <row r="2082">
          <cell r="B2082">
            <v>5170201010202</v>
          </cell>
          <cell r="C2082" t="str">
            <v xml:space="preserve">            DISPONIBILIDAD DE FONDOS DOTADOS EN EL EJERCICIO</v>
          </cell>
          <cell r="D2082" t="str">
            <v>Cuenta Sumatorio Totales. Cuenta no computable (utilizar cuenta base incluyda en el sumatorio)</v>
          </cell>
        </row>
        <row r="2083">
          <cell r="B2083">
            <v>517020101020201</v>
          </cell>
          <cell r="C2083" t="str">
            <v xml:space="preserve">                   COBERTURA ESPECÍFICA </v>
          </cell>
          <cell r="D2083" t="str">
            <v>Cuenta base para Imputación saldo</v>
          </cell>
          <cell r="E2083" t="str">
            <v>Anejo_III_2_0096</v>
          </cell>
          <cell r="F2083" t="str">
            <v xml:space="preserve">C3_1_0506 </v>
          </cell>
        </row>
        <row r="2084">
          <cell r="B2084">
            <v>517020101020202</v>
          </cell>
          <cell r="C2084" t="str">
            <v xml:space="preserve">                   COBERTURA GENÉRICA</v>
          </cell>
          <cell r="D2084" t="str">
            <v>Cuenta base para Imputación saldo</v>
          </cell>
          <cell r="E2084" t="str">
            <v>Anejo_III_2_0096</v>
          </cell>
          <cell r="F2084" t="str">
            <v xml:space="preserve">C3_1_0506 </v>
          </cell>
        </row>
        <row r="2085">
          <cell r="B2085">
            <v>517020101020203</v>
          </cell>
          <cell r="C2085" t="str">
            <v xml:space="preserve">                   COBERTURA A RIESGO PAÍS</v>
          </cell>
          <cell r="D2085" t="str">
            <v>Cuenta base para Imputación saldo</v>
          </cell>
          <cell r="E2085" t="str">
            <v>Anejo_III_2_0096</v>
          </cell>
          <cell r="F2085" t="str">
            <v xml:space="preserve">C3_1_0506 </v>
          </cell>
        </row>
        <row r="2086">
          <cell r="B2086">
            <v>517020101020204</v>
          </cell>
          <cell r="C2086" t="str">
            <v xml:space="preserve">                   COBERTURA A RIESGO SUB.</v>
          </cell>
          <cell r="D2086" t="str">
            <v>Cuenta base para Imputación saldo</v>
          </cell>
          <cell r="E2086" t="str">
            <v>Anejo_III_2_0096</v>
          </cell>
          <cell r="F2086" t="str">
            <v xml:space="preserve">C3_1_0506 </v>
          </cell>
        </row>
        <row r="2087">
          <cell r="B2087">
            <v>517020102</v>
          </cell>
          <cell r="C2087" t="str">
            <v xml:space="preserve">RECUPERACIONES DE ACTIVOS FALLIDOS                                              </v>
          </cell>
          <cell r="D2087" t="str">
            <v>Cuenta Sumatorio Totales. Cuenta no computable (utilizar cuenta base incluyda en el sumatorio)</v>
          </cell>
        </row>
        <row r="2088">
          <cell r="B2088">
            <v>51702010201</v>
          </cell>
          <cell r="C2088" t="str">
            <v xml:space="preserve">RECUPERACIONES DE ACTIVOS FALLIDOS                                              </v>
          </cell>
          <cell r="D2088" t="str">
            <v>Cuenta Sumatorio Totales. Cuenta no computable (utilizar cuenta base incluyda en el sumatorio)</v>
          </cell>
        </row>
        <row r="2089">
          <cell r="B2089">
            <v>5170201020101</v>
          </cell>
          <cell r="C2089" t="str">
            <v>COBERTURA ESPECÍFICA</v>
          </cell>
          <cell r="D2089" t="str">
            <v>Cuenta base para Imputación saldo</v>
          </cell>
          <cell r="E2089" t="str">
            <v>Anejo_III_2_0096</v>
          </cell>
          <cell r="F2089" t="str">
            <v xml:space="preserve">C3_1_0506 </v>
          </cell>
        </row>
        <row r="2090">
          <cell r="B2090">
            <v>5170201020102</v>
          </cell>
          <cell r="C2090" t="str">
            <v>COBERTURA GENÉRICA</v>
          </cell>
          <cell r="D2090" t="str">
            <v>Cuenta base para Imputación saldo</v>
          </cell>
          <cell r="E2090" t="str">
            <v>Anejo_III_2_0096</v>
          </cell>
          <cell r="F2090" t="str">
            <v xml:space="preserve">C3_1_0506 </v>
          </cell>
        </row>
        <row r="2091">
          <cell r="B2091">
            <v>5170201020103</v>
          </cell>
          <cell r="C2091" t="str">
            <v>COBERTURA A RIESGO PAÍS</v>
          </cell>
          <cell r="D2091" t="str">
            <v>Cuenta base para Imputación saldo</v>
          </cell>
          <cell r="E2091" t="str">
            <v>Anejo_III_2_0096</v>
          </cell>
          <cell r="F2091" t="str">
            <v xml:space="preserve">C3_1_0506 </v>
          </cell>
        </row>
        <row r="2092">
          <cell r="B2092">
            <v>5170201020104</v>
          </cell>
          <cell r="C2092" t="str">
            <v>COBERTURA A RIESGO SUB.</v>
          </cell>
          <cell r="D2092" t="str">
            <v>Cuenta base para Imputación saldo</v>
          </cell>
          <cell r="E2092" t="str">
            <v>Anejo_III_2_0096</v>
          </cell>
          <cell r="F2092" t="str">
            <v xml:space="preserve">C3_1_0506 </v>
          </cell>
        </row>
        <row r="2093">
          <cell r="B2093">
            <v>517020103</v>
          </cell>
          <cell r="C2093" t="str">
            <v xml:space="preserve">RESTO DE RECUPERACIONES                                                         </v>
          </cell>
          <cell r="D2093" t="str">
            <v>Cuenta Sumatorio Totales. Cuenta no computable (utilizar cuenta base incluyda en el sumatorio)</v>
          </cell>
        </row>
        <row r="2094">
          <cell r="B2094">
            <v>51702010301</v>
          </cell>
          <cell r="C2094" t="str">
            <v xml:space="preserve">                   COBERTURA ESPECÍFICA </v>
          </cell>
          <cell r="D2094" t="str">
            <v>Cuenta base para Imputación saldo</v>
          </cell>
          <cell r="E2094" t="str">
            <v>Anejo_III_2_0096</v>
          </cell>
          <cell r="F2094" t="str">
            <v xml:space="preserve">C3_1_0506 </v>
          </cell>
        </row>
        <row r="2095">
          <cell r="B2095">
            <v>51702010302</v>
          </cell>
          <cell r="C2095" t="str">
            <v xml:space="preserve">                   COBERTURA GENÉRICA</v>
          </cell>
          <cell r="D2095" t="str">
            <v>Cuenta base para Imputación saldo</v>
          </cell>
          <cell r="E2095" t="str">
            <v>Anejo_III_2_0096</v>
          </cell>
          <cell r="F2095" t="str">
            <v xml:space="preserve">C3_1_0506 </v>
          </cell>
        </row>
        <row r="2096">
          <cell r="B2096">
            <v>51702010303</v>
          </cell>
          <cell r="C2096" t="str">
            <v xml:space="preserve">                   COBERTURA A RIESGO PAÍS</v>
          </cell>
          <cell r="D2096" t="str">
            <v>Cuenta base para Imputación saldo</v>
          </cell>
          <cell r="E2096" t="str">
            <v>Anejo_III_2_0096</v>
          </cell>
          <cell r="F2096" t="str">
            <v xml:space="preserve">C3_1_0506 </v>
          </cell>
        </row>
        <row r="2097">
          <cell r="B2097">
            <v>51702010304</v>
          </cell>
          <cell r="C2097" t="str">
            <v>COBERTURA A RIESGO SUB.</v>
          </cell>
          <cell r="D2097" t="str">
            <v>Cuenta base para Imputación saldo</v>
          </cell>
          <cell r="E2097" t="str">
            <v>Anejo_III_2_0096</v>
          </cell>
          <cell r="F2097" t="str">
            <v xml:space="preserve">C3_1_0506 </v>
          </cell>
        </row>
        <row r="2098">
          <cell r="B2098">
            <v>5170202</v>
          </cell>
          <cell r="C2098" t="str">
            <v xml:space="preserve">VALORES REPRESENTATIVOS DE DEUDA IC                                             </v>
          </cell>
          <cell r="D2098" t="str">
            <v>Cuenta Sumatorio Totales. Cuenta no computable (utilizar cuenta base incluyda en el sumatorio)</v>
          </cell>
        </row>
        <row r="2099">
          <cell r="B2099">
            <v>517020201</v>
          </cell>
          <cell r="C2099" t="str">
            <v xml:space="preserve">            DOTACIONES DEL EJERCICIO</v>
          </cell>
          <cell r="D2099" t="str">
            <v>Cuenta Sumatorio Totales. Cuenta no computable (utilizar cuenta base incluyda en el sumatorio)</v>
          </cell>
        </row>
        <row r="2100">
          <cell r="B2100">
            <v>51702020101</v>
          </cell>
          <cell r="C2100" t="str">
            <v xml:space="preserve">                   COBERTURA ESPECÍFICA </v>
          </cell>
          <cell r="D2100" t="str">
            <v>Cuenta base para Imputación saldo</v>
          </cell>
          <cell r="E2100" t="str">
            <v>Anejo_III_2_0096</v>
          </cell>
          <cell r="F2100" t="str">
            <v xml:space="preserve">C3_1_0510 </v>
          </cell>
        </row>
        <row r="2101">
          <cell r="B2101">
            <v>51702020102</v>
          </cell>
          <cell r="C2101" t="str">
            <v xml:space="preserve">                   COBERTURA GENÉRICA</v>
          </cell>
          <cell r="D2101" t="str">
            <v>Cuenta base para Imputación saldo</v>
          </cell>
          <cell r="E2101" t="str">
            <v>Anejo_III_2_0096</v>
          </cell>
          <cell r="F2101" t="str">
            <v xml:space="preserve">C3_1_0510 </v>
          </cell>
        </row>
        <row r="2102">
          <cell r="B2102">
            <v>51702020103</v>
          </cell>
          <cell r="C2102" t="str">
            <v xml:space="preserve">                   COBERTURA A RIESGO PAÍS</v>
          </cell>
          <cell r="D2102" t="str">
            <v>Cuenta base para Imputación saldo</v>
          </cell>
          <cell r="E2102" t="str">
            <v>Anejo_III_2_0096</v>
          </cell>
          <cell r="F2102" t="str">
            <v xml:space="preserve">C3_1_0510 </v>
          </cell>
        </row>
        <row r="2103">
          <cell r="B2103">
            <v>51702020104</v>
          </cell>
          <cell r="C2103" t="str">
            <v xml:space="preserve">                   COBERTURA A RIESGO SUB.</v>
          </cell>
          <cell r="D2103" t="str">
            <v>Cuenta base para Imputación saldo</v>
          </cell>
          <cell r="E2103" t="str">
            <v>Anejo_III_2_0096</v>
          </cell>
          <cell r="F2103" t="str">
            <v xml:space="preserve">C3_1_0510 </v>
          </cell>
        </row>
        <row r="2104">
          <cell r="B2104">
            <v>517020202</v>
          </cell>
          <cell r="C2104" t="str">
            <v xml:space="preserve">            DISPONIBILIDAD DE FONDOS DOTADOS EN EL EJERCICIO</v>
          </cell>
          <cell r="D2104" t="str">
            <v>Cuenta Sumatorio Totales. Cuenta no computable (utilizar cuenta base incluyda en el sumatorio)</v>
          </cell>
        </row>
        <row r="2105">
          <cell r="B2105">
            <v>51702020201</v>
          </cell>
          <cell r="C2105" t="str">
            <v xml:space="preserve">                   COBERTURA ESPECÍFICA </v>
          </cell>
          <cell r="D2105" t="str">
            <v>Cuenta base para Imputación saldo</v>
          </cell>
          <cell r="E2105" t="str">
            <v>Anejo_III_2_0096</v>
          </cell>
          <cell r="F2105" t="str">
            <v xml:space="preserve">C3_1_0510 </v>
          </cell>
        </row>
        <row r="2106">
          <cell r="B2106">
            <v>51702020202</v>
          </cell>
          <cell r="C2106" t="str">
            <v xml:space="preserve">                   COBERTURA GENÉRICA</v>
          </cell>
          <cell r="D2106" t="str">
            <v>Cuenta base para Imputación saldo</v>
          </cell>
          <cell r="E2106" t="str">
            <v>Anejo_III_2_0096</v>
          </cell>
          <cell r="F2106" t="str">
            <v xml:space="preserve">C3_1_0510 </v>
          </cell>
        </row>
        <row r="2107">
          <cell r="B2107">
            <v>51702020203</v>
          </cell>
          <cell r="C2107" t="str">
            <v xml:space="preserve">                   COBERTURA A RIESGO PAÍS</v>
          </cell>
          <cell r="D2107" t="str">
            <v>Cuenta base para Imputación saldo</v>
          </cell>
          <cell r="E2107" t="str">
            <v>Anejo_III_2_0096</v>
          </cell>
          <cell r="F2107" t="str">
            <v xml:space="preserve">C3_1_0510 </v>
          </cell>
        </row>
        <row r="2108">
          <cell r="B2108">
            <v>51702020204</v>
          </cell>
          <cell r="C2108" t="str">
            <v xml:space="preserve">                   COBERTURA A RIESGO SUB.</v>
          </cell>
          <cell r="D2108" t="str">
            <v>Cuenta base para Imputación saldo</v>
          </cell>
          <cell r="E2108" t="str">
            <v>Anejo_III_2_0096</v>
          </cell>
          <cell r="F2108" t="str">
            <v xml:space="preserve">C3_1_0510 </v>
          </cell>
        </row>
        <row r="2109">
          <cell r="B2109">
            <v>51703</v>
          </cell>
          <cell r="C2109" t="str">
            <v xml:space="preserve">CARTERA DE INVERSION A VENCIMIENTO                                              </v>
          </cell>
          <cell r="D2109" t="str">
            <v>Cuenta Sumatorio Totales. Cuenta no computable (utilizar cuenta base incluyda en el sumatorio)</v>
          </cell>
        </row>
        <row r="2110">
          <cell r="B2110">
            <v>5170301</v>
          </cell>
          <cell r="C2110" t="str">
            <v xml:space="preserve">            DOTACIONES DEL EJERCICIO</v>
          </cell>
          <cell r="D2110" t="str">
            <v>Cuenta Sumatorio Totales. Cuenta no computable (utilizar cuenta base incluyda en el sumatorio)</v>
          </cell>
        </row>
        <row r="2111">
          <cell r="B2111">
            <v>517030101</v>
          </cell>
          <cell r="C2111" t="str">
            <v xml:space="preserve">                   COBERTURA ESPECÍFICA </v>
          </cell>
          <cell r="D2111" t="str">
            <v>Cuenta base para Imputación saldo</v>
          </cell>
          <cell r="E2111" t="str">
            <v>IS_2_0103</v>
          </cell>
          <cell r="F2111" t="str">
            <v xml:space="preserve">C3_1_0515 </v>
          </cell>
        </row>
        <row r="2112">
          <cell r="B2112">
            <v>517030102</v>
          </cell>
          <cell r="C2112" t="str">
            <v xml:space="preserve">                   COBERTURA GENÉRICA</v>
          </cell>
          <cell r="D2112" t="str">
            <v>Cuenta base para Imputación saldo</v>
          </cell>
          <cell r="E2112" t="str">
            <v>IS_2_0103</v>
          </cell>
          <cell r="F2112" t="str">
            <v xml:space="preserve">C3_1_0515 </v>
          </cell>
        </row>
        <row r="2113">
          <cell r="B2113">
            <v>517030103</v>
          </cell>
          <cell r="C2113" t="str">
            <v xml:space="preserve">                   COBERTURA A RIESGO PAÍS</v>
          </cell>
          <cell r="D2113" t="str">
            <v>Cuenta base para Imputación saldo</v>
          </cell>
          <cell r="E2113" t="str">
            <v>IS_2_0103</v>
          </cell>
          <cell r="F2113" t="str">
            <v xml:space="preserve">C3_1_0515 </v>
          </cell>
        </row>
        <row r="2114">
          <cell r="B2114">
            <v>517030104</v>
          </cell>
          <cell r="C2114" t="str">
            <v xml:space="preserve">                   COBERTURA A RIESGO SUB.</v>
          </cell>
          <cell r="D2114" t="str">
            <v>Cuenta base para Imputación saldo</v>
          </cell>
          <cell r="E2114" t="str">
            <v>IS_2_0103</v>
          </cell>
          <cell r="F2114" t="str">
            <v xml:space="preserve">C3_1_0515 </v>
          </cell>
        </row>
        <row r="2115">
          <cell r="B2115">
            <v>5170302</v>
          </cell>
          <cell r="C2115" t="str">
            <v xml:space="preserve">            DISPONIBILIDAD DE FONDOS DOTADOS EN EL EJERCICIO</v>
          </cell>
          <cell r="D2115" t="str">
            <v>Cuenta Sumatorio Totales. Cuenta no computable (utilizar cuenta base incluyda en el sumatorio)</v>
          </cell>
        </row>
        <row r="2116">
          <cell r="B2116">
            <v>517030201</v>
          </cell>
          <cell r="C2116" t="str">
            <v xml:space="preserve">                   COBERTURA ESPECÍFICA </v>
          </cell>
          <cell r="D2116" t="str">
            <v>Cuenta base para Imputación saldo</v>
          </cell>
          <cell r="E2116" t="str">
            <v>IS_2_0103</v>
          </cell>
          <cell r="F2116" t="str">
            <v xml:space="preserve">C3_1_0515 </v>
          </cell>
        </row>
        <row r="2117">
          <cell r="B2117">
            <v>517030202</v>
          </cell>
          <cell r="C2117" t="str">
            <v xml:space="preserve">                   COBERTURA GENÉRICA</v>
          </cell>
          <cell r="D2117" t="str">
            <v>Cuenta base para Imputación saldo</v>
          </cell>
          <cell r="E2117" t="str">
            <v>IS_2_0103</v>
          </cell>
          <cell r="F2117" t="str">
            <v xml:space="preserve">C3_1_0515 </v>
          </cell>
        </row>
        <row r="2118">
          <cell r="B2118">
            <v>517030203</v>
          </cell>
          <cell r="C2118" t="str">
            <v xml:space="preserve">                   COBERTURA A RIESGO PAÍS</v>
          </cell>
          <cell r="D2118" t="str">
            <v>Cuenta base para Imputación saldo</v>
          </cell>
          <cell r="E2118" t="str">
            <v>IS_2_0103</v>
          </cell>
          <cell r="F2118" t="str">
            <v xml:space="preserve">C3_1_0515 </v>
          </cell>
        </row>
        <row r="2119">
          <cell r="B2119">
            <v>517030204</v>
          </cell>
          <cell r="C2119" t="str">
            <v xml:space="preserve">                   COBERTURA A RIESGO SUB.</v>
          </cell>
          <cell r="D2119" t="str">
            <v>Cuenta base para Imputación saldo</v>
          </cell>
          <cell r="E2119" t="str">
            <v>IS_2_0103</v>
          </cell>
          <cell r="F2119" t="str">
            <v xml:space="preserve">C3_1_0515 </v>
          </cell>
        </row>
        <row r="2120">
          <cell r="B2120">
            <v>51704</v>
          </cell>
          <cell r="C2120" t="str">
            <v xml:space="preserve">AC.NO CORRIENTES VENTA (AC.MATERIAL)                                            </v>
          </cell>
          <cell r="D2120" t="str">
            <v>Cuenta Sumatorio Totales. Cuenta no computable (utilizar cuenta base incluyda en el sumatorio)</v>
          </cell>
        </row>
        <row r="2121">
          <cell r="B2121">
            <v>5170401</v>
          </cell>
          <cell r="C2121" t="str">
            <v xml:space="preserve">            DOTACIONES DEL EJERCICIO</v>
          </cell>
          <cell r="D2121" t="str">
            <v>Cuenta base para Imputación saldo</v>
          </cell>
          <cell r="E2121" t="str">
            <v>Anejo_III_2_0140</v>
          </cell>
          <cell r="F2121" t="str">
            <v xml:space="preserve">C3_1_0516 </v>
          </cell>
        </row>
        <row r="2122">
          <cell r="B2122">
            <v>5170402</v>
          </cell>
          <cell r="C2122" t="str">
            <v xml:space="preserve">            DOTACIONES CON CARGO A RESULTADOS</v>
          </cell>
          <cell r="D2122" t="str">
            <v>Cuenta base para Imputación saldo</v>
          </cell>
          <cell r="E2122" t="str">
            <v>Anejo_III_2_0140</v>
          </cell>
          <cell r="F2122" t="str">
            <v xml:space="preserve">C3_1_0516 </v>
          </cell>
        </row>
        <row r="2123">
          <cell r="B2123">
            <v>5170403</v>
          </cell>
          <cell r="C2123" t="str">
            <v xml:space="preserve">            DISPONIBILIDAD DE FONDOS DOTADOS EN EL EJERCICIO</v>
          </cell>
          <cell r="D2123" t="str">
            <v>Cuenta base para Imputación saldo</v>
          </cell>
          <cell r="E2123" t="str">
            <v>Anejo_III_2_0140</v>
          </cell>
          <cell r="F2123" t="str">
            <v xml:space="preserve">C3_1_0516 </v>
          </cell>
        </row>
        <row r="2124">
          <cell r="B2124">
            <v>51705</v>
          </cell>
          <cell r="C2124" t="str">
            <v xml:space="preserve">PARTICIPACIONES                                           </v>
          </cell>
          <cell r="D2124" t="str">
            <v>Cuenta Sumatorio Totales. Cuenta no computable (utilizar cuenta base incluyda en el sumatorio)</v>
          </cell>
        </row>
        <row r="2125">
          <cell r="B2125">
            <v>5170501</v>
          </cell>
          <cell r="C2125" t="str">
            <v xml:space="preserve">            DOTACIONES DEL EJERCICIO</v>
          </cell>
          <cell r="D2125" t="str">
            <v>Cuenta base para Imputación saldo</v>
          </cell>
          <cell r="E2125" t="str">
            <v>IS_2_0118</v>
          </cell>
          <cell r="F2125" t="str">
            <v xml:space="preserve">C3_1_0517 </v>
          </cell>
        </row>
        <row r="2126">
          <cell r="B2126">
            <v>5170502</v>
          </cell>
          <cell r="C2126" t="str">
            <v xml:space="preserve">            DOTACIONES CON CARGO A RESULTADOS</v>
          </cell>
          <cell r="D2126" t="str">
            <v>Cuenta base para Imputación saldo</v>
          </cell>
          <cell r="E2126" t="str">
            <v>IS_2_0118</v>
          </cell>
          <cell r="F2126" t="str">
            <v xml:space="preserve">C3_1_0517 </v>
          </cell>
        </row>
        <row r="2127">
          <cell r="B2127">
            <v>5170503</v>
          </cell>
          <cell r="C2127" t="str">
            <v xml:space="preserve">            DISPONIBILIDAD DE FONDOS DOTADOS EN EL EJERCICIO</v>
          </cell>
          <cell r="D2127" t="str">
            <v>Cuenta base para Imputación saldo</v>
          </cell>
          <cell r="E2127" t="str">
            <v>IS_2_0118</v>
          </cell>
          <cell r="F2127" t="str">
            <v xml:space="preserve">C3_1_0517 </v>
          </cell>
        </row>
        <row r="2128">
          <cell r="B2128">
            <v>51706</v>
          </cell>
          <cell r="C2128" t="str">
            <v xml:space="preserve">ACTIVO MATERIAL                                                                 </v>
          </cell>
          <cell r="D2128" t="str">
            <v>Cuenta Sumatorio Totales. Cuenta no computable (utilizar cuenta base incluyda en el sumatorio)</v>
          </cell>
        </row>
        <row r="2129">
          <cell r="B2129">
            <v>5170601</v>
          </cell>
          <cell r="C2129" t="str">
            <v>PERDIDAS POR DETERIORO. INMOVILIZADO MATERIAL</v>
          </cell>
          <cell r="D2129" t="str">
            <v>Cuenta Sumatorio Totales. Cuenta no computable (utilizar cuenta base incluyda en el sumatorio)</v>
          </cell>
        </row>
        <row r="2130">
          <cell r="B2130">
            <v>517060101</v>
          </cell>
          <cell r="C2130" t="str">
            <v xml:space="preserve">            DOTACIONES DEL EJERCICIO</v>
          </cell>
          <cell r="D2130" t="str">
            <v>Cuenta base para Imputación saldo</v>
          </cell>
          <cell r="E2130" t="str">
            <v>IS_2_0116</v>
          </cell>
          <cell r="F2130" t="str">
            <v xml:space="preserve">C3_1_0525 </v>
          </cell>
        </row>
        <row r="2131">
          <cell r="B2131">
            <v>517060102</v>
          </cell>
          <cell r="C2131" t="str">
            <v xml:space="preserve">            DOTACIONES CON CARGO A RESULTADOS</v>
          </cell>
          <cell r="D2131" t="str">
            <v>Cuenta base para Imputación saldo</v>
          </cell>
          <cell r="E2131" t="str">
            <v>IS_2_0116</v>
          </cell>
          <cell r="F2131" t="str">
            <v xml:space="preserve">C3_1_0525 </v>
          </cell>
        </row>
        <row r="2132">
          <cell r="B2132">
            <v>517060103</v>
          </cell>
          <cell r="C2132" t="str">
            <v xml:space="preserve">            DISPONIBILIDAD DE FONDOS DOTADOS EN EL EJERCICIO</v>
          </cell>
          <cell r="D2132" t="str">
            <v>Cuenta base para Imputación saldo</v>
          </cell>
          <cell r="E2132" t="str">
            <v>IS_2_0116</v>
          </cell>
          <cell r="F2132" t="str">
            <v xml:space="preserve">C3_1_0525 </v>
          </cell>
        </row>
        <row r="2133">
          <cell r="B2133">
            <v>5170602</v>
          </cell>
          <cell r="C2133" t="str">
            <v>PERDIDAS POR DETERIORO. INVERSIONES INMOBILIARIAS</v>
          </cell>
          <cell r="D2133" t="str">
            <v>Cuenta Sumatorio Totales. Cuenta no computable (utilizar cuenta base incluyda en el sumatorio)</v>
          </cell>
        </row>
        <row r="2134">
          <cell r="B2134">
            <v>517060201</v>
          </cell>
          <cell r="C2134" t="str">
            <v xml:space="preserve">            DOTACIONES DEL EJERCICIO</v>
          </cell>
          <cell r="D2134" t="str">
            <v>Cuenta base para Imputación saldo</v>
          </cell>
          <cell r="E2134" t="str">
            <v>IS_2_0117</v>
          </cell>
          <cell r="F2134" t="str">
            <v xml:space="preserve">C3_1_0526 </v>
          </cell>
        </row>
        <row r="2135">
          <cell r="B2135">
            <v>517060202</v>
          </cell>
          <cell r="C2135" t="str">
            <v xml:space="preserve">            DOTACIONES CON CARGO A RESULTADOS</v>
          </cell>
          <cell r="D2135" t="str">
            <v>Cuenta base para Imputación saldo</v>
          </cell>
          <cell r="E2135" t="str">
            <v>IS_2_0117</v>
          </cell>
          <cell r="F2135" t="str">
            <v xml:space="preserve">C3_1_0526 </v>
          </cell>
        </row>
        <row r="2136">
          <cell r="B2136">
            <v>517060203</v>
          </cell>
          <cell r="C2136" t="str">
            <v xml:space="preserve">            DISPONIBILIDAD DE FONDOS DOTADOS EN EL EJERCICIO</v>
          </cell>
          <cell r="D2136" t="str">
            <v>Cuenta base para Imputación saldo</v>
          </cell>
          <cell r="E2136" t="str">
            <v>IS_2_0117</v>
          </cell>
          <cell r="F2136" t="str">
            <v xml:space="preserve">C3_1_0526 </v>
          </cell>
        </row>
        <row r="2137">
          <cell r="B2137">
            <v>51707</v>
          </cell>
          <cell r="C2137" t="str">
            <v xml:space="preserve">FONDO DE COMERCIO                                                               </v>
          </cell>
          <cell r="D2137" t="str">
            <v>Cuenta Sumatorio Totales. Cuenta no computable (utilizar cuenta base incluyda en el sumatorio)</v>
          </cell>
        </row>
        <row r="2138">
          <cell r="B2138">
            <v>5170701</v>
          </cell>
          <cell r="C2138" t="str">
            <v xml:space="preserve">FONDO DE COMERCIO                                                               </v>
          </cell>
          <cell r="D2138" t="str">
            <v>Cuenta base para Imputación saldo</v>
          </cell>
          <cell r="E2138" t="str">
            <v>IS_2_0112</v>
          </cell>
          <cell r="F2138" t="str">
            <v xml:space="preserve">C3_1_0519 </v>
          </cell>
        </row>
        <row r="2139">
          <cell r="B2139">
            <v>51708</v>
          </cell>
          <cell r="C2139" t="str">
            <v xml:space="preserve">OTRO ACTIVO INTANGIBLE                                                          </v>
          </cell>
          <cell r="D2139" t="str">
            <v>Cuenta Sumatorio Totales. Cuenta no computable (utilizar cuenta base incluyda en el sumatorio)</v>
          </cell>
        </row>
        <row r="2140">
          <cell r="B2140">
            <v>5170801</v>
          </cell>
          <cell r="C2140" t="str">
            <v xml:space="preserve">            DOTACIONES DEL EJERCICIO</v>
          </cell>
          <cell r="D2140" t="str">
            <v>Cuenta base para Imputación saldo</v>
          </cell>
          <cell r="E2140" t="str">
            <v>IS_2_0113</v>
          </cell>
          <cell r="F2140" t="str">
            <v xml:space="preserve">C3_1_0520 </v>
          </cell>
        </row>
        <row r="2141">
          <cell r="B2141">
            <v>5170802</v>
          </cell>
          <cell r="C2141" t="str">
            <v xml:space="preserve">            DOTACIONES CON CARGO A RESULTADOS</v>
          </cell>
          <cell r="D2141" t="str">
            <v>Cuenta base para Imputación saldo</v>
          </cell>
          <cell r="E2141" t="str">
            <v>IS_2_0113</v>
          </cell>
          <cell r="F2141" t="str">
            <v xml:space="preserve">C3_1_0520 </v>
          </cell>
        </row>
        <row r="2142">
          <cell r="B2142">
            <v>5170803</v>
          </cell>
          <cell r="C2142" t="str">
            <v xml:space="preserve">            DISPONIBILIDAD DE FONDOS DOTADOS EN EL EJERCICIO</v>
          </cell>
          <cell r="D2142" t="str">
            <v>Cuenta base para Imputación saldo</v>
          </cell>
          <cell r="E2142" t="str">
            <v>IS_2_0113</v>
          </cell>
          <cell r="F2142" t="str">
            <v xml:space="preserve">C3_1_0520 </v>
          </cell>
        </row>
        <row r="2143">
          <cell r="B2143">
            <v>51709</v>
          </cell>
          <cell r="C2143" t="str">
            <v xml:space="preserve">RESTO DE ACTIVOS                                                                </v>
          </cell>
          <cell r="D2143" t="str">
            <v>Cuenta Sumatorio Totales. Cuenta no computable (utilizar cuenta base incluyda en el sumatorio)</v>
          </cell>
        </row>
        <row r="2144">
          <cell r="B2144">
            <v>5170901</v>
          </cell>
          <cell r="C2144" t="str">
            <v xml:space="preserve">            DOTACIONES DEL EJERCICIO</v>
          </cell>
          <cell r="D2144" t="str">
            <v>Cuenta base para Imputación saldo</v>
          </cell>
          <cell r="E2144" t="str">
            <v>IS_2_0119</v>
          </cell>
          <cell r="F2144" t="str">
            <v xml:space="preserve">C3_1_0521 </v>
          </cell>
        </row>
        <row r="2145">
          <cell r="B2145">
            <v>5170902</v>
          </cell>
          <cell r="C2145" t="str">
            <v xml:space="preserve">            DOTACIONES CON CARGO A RESULTADOS</v>
          </cell>
          <cell r="D2145" t="str">
            <v>Cuenta base para Imputación saldo</v>
          </cell>
          <cell r="E2145" t="str">
            <v>IS_2_0119</v>
          </cell>
          <cell r="F2145" t="str">
            <v xml:space="preserve">C3_1_0521 </v>
          </cell>
        </row>
        <row r="2146">
          <cell r="B2146">
            <v>5170903</v>
          </cell>
          <cell r="C2146" t="str">
            <v xml:space="preserve">            DISPONIBILIDAD DE FONDOS DOTADOS EN EL EJERCICIO</v>
          </cell>
          <cell r="D2146" t="str">
            <v>Cuenta base para Imputación saldo</v>
          </cell>
          <cell r="E2146" t="str">
            <v>IS_2_0119</v>
          </cell>
          <cell r="F2146" t="str">
            <v xml:space="preserve">C3_1_0521 </v>
          </cell>
        </row>
        <row r="2147">
          <cell r="B2147">
            <v>518</v>
          </cell>
          <cell r="C2147" t="str">
            <v xml:space="preserve">DOTACIONES A PROVISIONES (NETO)                                                 </v>
          </cell>
          <cell r="D2147" t="str">
            <v>Cuenta Sumatorio Totales. Cuenta no computable (utilizar cuenta base incluyda en el sumatorio)</v>
          </cell>
        </row>
        <row r="2148">
          <cell r="B2148">
            <v>51801</v>
          </cell>
          <cell r="C2148" t="str">
            <v xml:space="preserve">DOTACIONES A FONDOS DE PENSIONES Y OBLIGACIONES SIMILARES                       </v>
          </cell>
          <cell r="D2148" t="str">
            <v>Cuenta Sumatorio Totales. Cuenta no computable (utilizar cuenta base incluyda en el sumatorio)</v>
          </cell>
        </row>
        <row r="2149">
          <cell r="B2149">
            <v>5180101</v>
          </cell>
          <cell r="C2149" t="str">
            <v xml:space="preserve">FONDOS DE PENSIONES                                                             </v>
          </cell>
          <cell r="D2149" t="str">
            <v>Cuenta Sumatorio Totales. Cuenta no computable (utilizar cuenta base incluyda en el sumatorio)</v>
          </cell>
        </row>
        <row r="2150">
          <cell r="B2150">
            <v>518010101</v>
          </cell>
          <cell r="C2150" t="str">
            <v xml:space="preserve">            DOTACIONES DEL EJERCICIO</v>
          </cell>
          <cell r="D2150" t="str">
            <v>Cuenta base para Imputación saldo</v>
          </cell>
          <cell r="E2150" t="str">
            <v>Anejo_III_2_0090</v>
          </cell>
          <cell r="F2150" t="str">
            <v xml:space="preserve">C3_1_0532 </v>
          </cell>
        </row>
        <row r="2151">
          <cell r="B2151">
            <v>518010102</v>
          </cell>
          <cell r="C2151" t="str">
            <v xml:space="preserve">            DOTACIONES CON CARGO A RESULTADOS</v>
          </cell>
          <cell r="D2151" t="str">
            <v>Cuenta base para Imputación saldo</v>
          </cell>
          <cell r="E2151" t="str">
            <v>Anejo_III_2_0090</v>
          </cell>
          <cell r="F2151" t="str">
            <v xml:space="preserve">C3_1_0532 </v>
          </cell>
        </row>
        <row r="2152">
          <cell r="B2152">
            <v>518010103</v>
          </cell>
          <cell r="C2152" t="str">
            <v xml:space="preserve">            DISPONIBILIDAD DE FONDOS DOTADOS EN EL EJERCICIO</v>
          </cell>
          <cell r="D2152" t="str">
            <v>Cuenta base para Imputación saldo</v>
          </cell>
          <cell r="E2152" t="str">
            <v>Anejo_III_2_0090</v>
          </cell>
          <cell r="F2152" t="str">
            <v xml:space="preserve">C3_1_0532 </v>
          </cell>
        </row>
        <row r="2153">
          <cell r="B2153">
            <v>5180102</v>
          </cell>
          <cell r="C2153" t="str">
            <v xml:space="preserve">PREJUBILACIONES                                                                 </v>
          </cell>
          <cell r="D2153" t="str">
            <v>Cuenta Sumatorio Totales. Cuenta no computable (utilizar cuenta base incluyda en el sumatorio)</v>
          </cell>
        </row>
        <row r="2154">
          <cell r="B2154">
            <v>518010201</v>
          </cell>
          <cell r="C2154" t="str">
            <v xml:space="preserve">            DOTACIONES DEL EJERCICIO</v>
          </cell>
          <cell r="D2154" t="str">
            <v>Cuenta base para Imputación saldo</v>
          </cell>
          <cell r="E2154" t="str">
            <v>Anejo_III_2_0090</v>
          </cell>
          <cell r="F2154" t="str">
            <v xml:space="preserve">C3_1_0533 </v>
          </cell>
        </row>
        <row r="2155">
          <cell r="B2155">
            <v>518010202</v>
          </cell>
          <cell r="C2155" t="str">
            <v xml:space="preserve">            DOTACIONES CON CARGO A RESULTADOS</v>
          </cell>
          <cell r="D2155" t="str">
            <v>Cuenta base para Imputación saldo</v>
          </cell>
          <cell r="E2155" t="str">
            <v>Anejo_III_2_0090</v>
          </cell>
          <cell r="F2155" t="str">
            <v xml:space="preserve">C3_1_0533 </v>
          </cell>
        </row>
        <row r="2156">
          <cell r="B2156">
            <v>518010203</v>
          </cell>
          <cell r="C2156" t="str">
            <v xml:space="preserve">            DISPONIBILIDAD DE FONDOS DOTADOS EN EL EJERCICIO</v>
          </cell>
          <cell r="D2156" t="str">
            <v>Cuenta base para Imputación saldo</v>
          </cell>
          <cell r="E2156" t="str">
            <v>Anejo_III_2_0090</v>
          </cell>
          <cell r="F2156" t="str">
            <v xml:space="preserve">C3_1_0533 </v>
          </cell>
        </row>
        <row r="2157">
          <cell r="B2157">
            <v>5180103</v>
          </cell>
          <cell r="C2157" t="str">
            <v xml:space="preserve">POR PAGOS A PENSIONISTAS                                                        </v>
          </cell>
          <cell r="D2157" t="str">
            <v>Cuenta Sumatorio Totales. Cuenta no computable (utilizar cuenta base incluyda en el sumatorio)</v>
          </cell>
        </row>
        <row r="2158">
          <cell r="B2158">
            <v>518010301</v>
          </cell>
          <cell r="C2158" t="str">
            <v xml:space="preserve">            DOTACIONES DEL EJERCICIO</v>
          </cell>
          <cell r="D2158" t="str">
            <v>Cuenta base para Imputación saldo</v>
          </cell>
          <cell r="E2158" t="str">
            <v>Anejo_III_2_0090</v>
          </cell>
          <cell r="F2158" t="str">
            <v xml:space="preserve">C3_1_0534 </v>
          </cell>
        </row>
        <row r="2159">
          <cell r="B2159">
            <v>518010302</v>
          </cell>
          <cell r="C2159" t="str">
            <v xml:space="preserve">            DOTACIONES CON CARGO A RESULTADOS</v>
          </cell>
          <cell r="D2159" t="str">
            <v>Cuenta base para Imputación saldo</v>
          </cell>
          <cell r="E2159" t="str">
            <v>Anejo_III_2_0090</v>
          </cell>
          <cell r="F2159" t="str">
            <v xml:space="preserve">C3_1_0534 </v>
          </cell>
        </row>
        <row r="2160">
          <cell r="B2160">
            <v>518010303</v>
          </cell>
          <cell r="C2160" t="str">
            <v xml:space="preserve">            DISPONIBILIDAD DE FONDOS DOTADOS EN EL EJERCICIO</v>
          </cell>
          <cell r="D2160" t="str">
            <v>Cuenta base para Imputación saldo</v>
          </cell>
          <cell r="E2160" t="str">
            <v>Anejo_III_2_0090</v>
          </cell>
          <cell r="F2160" t="str">
            <v xml:space="preserve">C3_1_0534 </v>
          </cell>
        </row>
        <row r="2161">
          <cell r="B2161">
            <v>5180104</v>
          </cell>
          <cell r="C2161" t="str">
            <v xml:space="preserve">APORTACIONES EXTRAORDINARIAS PLANES DE APORT.DEFINIDA                           </v>
          </cell>
          <cell r="D2161" t="str">
            <v>Cuenta Sumatorio Totales. Cuenta no computable (utilizar cuenta base incluyda en el sumatorio)</v>
          </cell>
        </row>
        <row r="2162">
          <cell r="B2162">
            <v>518010401</v>
          </cell>
          <cell r="C2162" t="str">
            <v xml:space="preserve">            DOTACIONES DEL EJERCICIO</v>
          </cell>
          <cell r="D2162" t="str">
            <v>Cuenta base para Imputación saldo</v>
          </cell>
          <cell r="E2162" t="str">
            <v>Anejo_III_2_0090</v>
          </cell>
          <cell r="F2162" t="str">
            <v xml:space="preserve">C3_1_0536 </v>
          </cell>
        </row>
        <row r="2163">
          <cell r="B2163">
            <v>518010402</v>
          </cell>
          <cell r="C2163" t="str">
            <v xml:space="preserve">            DOTACIONES CON CARGO A RESULTADOS</v>
          </cell>
          <cell r="D2163" t="str">
            <v>Cuenta base para Imputación saldo</v>
          </cell>
          <cell r="E2163" t="str">
            <v>Anejo_III_2_0090</v>
          </cell>
          <cell r="F2163" t="str">
            <v xml:space="preserve">C3_1_0536 </v>
          </cell>
        </row>
        <row r="2164">
          <cell r="B2164">
            <v>518010403</v>
          </cell>
          <cell r="C2164" t="str">
            <v xml:space="preserve">            DISPONIBILIDAD DE FONDOS DOTADOS EN EL EJERCICIO</v>
          </cell>
          <cell r="D2164" t="str">
            <v>Cuenta base para Imputación saldo</v>
          </cell>
          <cell r="E2164" t="str">
            <v>Anejo_III_2_0090</v>
          </cell>
          <cell r="F2164" t="str">
            <v xml:space="preserve">C3_1_0536 </v>
          </cell>
        </row>
        <row r="2165">
          <cell r="B2165">
            <v>51802</v>
          </cell>
          <cell r="C2165" t="str">
            <v xml:space="preserve">PROVISIONES PARA IMPUESTOS                                                      </v>
          </cell>
          <cell r="D2165" t="str">
            <v>Cuenta Sumatorio Totales. Cuenta no computable (utilizar cuenta base incluyda en el sumatorio)</v>
          </cell>
        </row>
        <row r="2166">
          <cell r="B2166">
            <v>5180201</v>
          </cell>
          <cell r="C2166" t="str">
            <v xml:space="preserve">            DOTACIONES DEL EJERCICIO</v>
          </cell>
          <cell r="D2166" t="str">
            <v>Cuenta base para Imputación saldo</v>
          </cell>
          <cell r="E2166" t="str">
            <v>Anejo_III_2_0090</v>
          </cell>
          <cell r="F2166" t="str">
            <v xml:space="preserve">C3_1_0535 </v>
          </cell>
        </row>
        <row r="2167">
          <cell r="B2167">
            <v>5180202</v>
          </cell>
          <cell r="C2167" t="str">
            <v xml:space="preserve">            DOTACIONES CON CARGO A RESULTADOS</v>
          </cell>
          <cell r="D2167" t="str">
            <v>Cuenta base para Imputación saldo</v>
          </cell>
          <cell r="E2167" t="str">
            <v>Anejo_III_2_0090</v>
          </cell>
          <cell r="F2167" t="str">
            <v xml:space="preserve">C3_1_0535 </v>
          </cell>
        </row>
        <row r="2168">
          <cell r="B2168">
            <v>5180203</v>
          </cell>
          <cell r="C2168" t="str">
            <v xml:space="preserve">            DISPONIBILIDAD DE FONDOS DOTADOS EN EL EJERCICIO</v>
          </cell>
          <cell r="D2168" t="str">
            <v>Cuenta base para Imputación saldo</v>
          </cell>
          <cell r="E2168" t="str">
            <v>Anejo_III_2_0090</v>
          </cell>
          <cell r="F2168" t="str">
            <v xml:space="preserve">C3_1_0535 </v>
          </cell>
        </row>
        <row r="2169">
          <cell r="B2169">
            <v>51803</v>
          </cell>
          <cell r="C2169" t="str">
            <v xml:space="preserve">PROV PARA RIESGOS Y COMPROMISOS CONTINGENTES                                    </v>
          </cell>
          <cell r="D2169" t="str">
            <v>Cuenta Sumatorio Totales. Cuenta no computable (utilizar cuenta base incluyda en el sumatorio)</v>
          </cell>
        </row>
        <row r="2170">
          <cell r="B2170">
            <v>5180301</v>
          </cell>
          <cell r="C2170" t="str">
            <v xml:space="preserve">PROVISIONES PARA RIESGOS CONTINGENTES                                           </v>
          </cell>
          <cell r="D2170" t="str">
            <v>Cuenta Sumatorio Totales. Cuenta no computable (utilizar cuenta base incluyda en el sumatorio)</v>
          </cell>
        </row>
        <row r="2171">
          <cell r="B2171">
            <v>518030101</v>
          </cell>
          <cell r="C2171" t="str">
            <v xml:space="preserve">            DOTACIONES DEL EJERCICIO</v>
          </cell>
          <cell r="D2171" t="str">
            <v>Cuenta Sumatorio Totales. Cuenta no computable (utilizar cuenta base incluyda en el sumatorio)</v>
          </cell>
        </row>
        <row r="2172">
          <cell r="B2172">
            <v>51803010101</v>
          </cell>
          <cell r="C2172" t="str">
            <v xml:space="preserve">                   COBERTURA ESPECÍFICA </v>
          </cell>
          <cell r="D2172" t="str">
            <v>Cuenta base para Imputación saldo</v>
          </cell>
          <cell r="E2172" t="str">
            <v>Anejo_III_2_0090</v>
          </cell>
          <cell r="F2172" t="str">
            <v xml:space="preserve">C3_1_0539 </v>
          </cell>
        </row>
        <row r="2173">
          <cell r="B2173">
            <v>51803010102</v>
          </cell>
          <cell r="C2173" t="str">
            <v xml:space="preserve">                   COBERTURA GENÉRICA</v>
          </cell>
          <cell r="D2173" t="str">
            <v>Cuenta base para Imputación saldo</v>
          </cell>
          <cell r="E2173" t="str">
            <v>Anejo_III_2_0090</v>
          </cell>
          <cell r="F2173" t="str">
            <v xml:space="preserve">C3_1_0539 </v>
          </cell>
        </row>
        <row r="2174">
          <cell r="B2174">
            <v>51803010103</v>
          </cell>
          <cell r="C2174" t="str">
            <v xml:space="preserve">                   COBERTURA A RIESGO PAÍS</v>
          </cell>
          <cell r="D2174" t="str">
            <v>Cuenta base para Imputación saldo</v>
          </cell>
          <cell r="E2174" t="str">
            <v>Anejo_III_2_0090</v>
          </cell>
          <cell r="F2174" t="str">
            <v xml:space="preserve">C3_1_0539 </v>
          </cell>
        </row>
        <row r="2175">
          <cell r="B2175">
            <v>51803010104</v>
          </cell>
          <cell r="C2175" t="str">
            <v xml:space="preserve">                   COBERTURA A RIESGO SUB.</v>
          </cell>
          <cell r="D2175" t="str">
            <v>Cuenta base para Imputación saldo</v>
          </cell>
          <cell r="E2175" t="str">
            <v>Anejo_III_2_0090</v>
          </cell>
          <cell r="F2175" t="str">
            <v xml:space="preserve">C3_1_0539 </v>
          </cell>
        </row>
        <row r="2176">
          <cell r="B2176">
            <v>518030102</v>
          </cell>
          <cell r="C2176" t="str">
            <v xml:space="preserve">            DISPONIBILIDAD DE FONDOS DOTADOS EN EL EJERCICIO</v>
          </cell>
          <cell r="D2176" t="str">
            <v>Cuenta Sumatorio Totales. Cuenta no computable (utilizar cuenta base incluyda en el sumatorio)</v>
          </cell>
        </row>
        <row r="2177">
          <cell r="B2177">
            <v>51803010201</v>
          </cell>
          <cell r="C2177" t="str">
            <v xml:space="preserve">                   COBERTURA ESPECÍFICA </v>
          </cell>
          <cell r="D2177" t="str">
            <v>Cuenta base para Imputación saldo</v>
          </cell>
          <cell r="E2177" t="str">
            <v>Anejo_III_2_0090</v>
          </cell>
          <cell r="F2177" t="str">
            <v xml:space="preserve">C3_1_0539 </v>
          </cell>
        </row>
        <row r="2178">
          <cell r="B2178">
            <v>51803010202</v>
          </cell>
          <cell r="C2178" t="str">
            <v xml:space="preserve">                   COBERTURA GENÉRICA</v>
          </cell>
          <cell r="D2178" t="str">
            <v>Cuenta base para Imputación saldo</v>
          </cell>
          <cell r="E2178" t="str">
            <v>Anejo_III_2_0090</v>
          </cell>
          <cell r="F2178" t="str">
            <v xml:space="preserve">C3_1_0539 </v>
          </cell>
        </row>
        <row r="2179">
          <cell r="B2179">
            <v>51803010203</v>
          </cell>
          <cell r="C2179" t="str">
            <v xml:space="preserve">                   COBERTURA A RIESGO PAÍS</v>
          </cell>
          <cell r="D2179" t="str">
            <v>Cuenta base para Imputación saldo</v>
          </cell>
          <cell r="E2179" t="str">
            <v>Anejo_III_2_0090</v>
          </cell>
          <cell r="F2179" t="str">
            <v xml:space="preserve">C3_1_0539 </v>
          </cell>
        </row>
        <row r="2180">
          <cell r="B2180">
            <v>51803010204</v>
          </cell>
          <cell r="C2180" t="str">
            <v xml:space="preserve">                   COBERTURA A RIESGO SUB.</v>
          </cell>
          <cell r="D2180" t="str">
            <v>Cuenta base para Imputación saldo</v>
          </cell>
          <cell r="E2180" t="str">
            <v>Anejo_III_2_0090</v>
          </cell>
          <cell r="F2180" t="str">
            <v xml:space="preserve">C3_1_0539 </v>
          </cell>
        </row>
        <row r="2181">
          <cell r="B2181">
            <v>5180302</v>
          </cell>
          <cell r="C2181" t="str">
            <v xml:space="preserve">PROV PARA COMPROMISOS CONTINGENTES                                              </v>
          </cell>
          <cell r="D2181" t="str">
            <v>Cuenta Sumatorio Totales. Cuenta no computable (utilizar cuenta base incluyda en el sumatorio)</v>
          </cell>
        </row>
        <row r="2182">
          <cell r="B2182">
            <v>518030201</v>
          </cell>
          <cell r="C2182" t="str">
            <v xml:space="preserve">            DOTACIONES DEL EJERCICIO</v>
          </cell>
          <cell r="D2182" t="str">
            <v>Cuenta Sumatorio Totales. Cuenta no computable (utilizar cuenta base incluyda en el sumatorio)</v>
          </cell>
        </row>
        <row r="2183">
          <cell r="B2183">
            <v>51803020101</v>
          </cell>
          <cell r="C2183" t="str">
            <v xml:space="preserve">                   COBERTURA ESPECÍFICA </v>
          </cell>
          <cell r="D2183" t="str">
            <v>Cuenta base para Imputación saldo</v>
          </cell>
          <cell r="E2183" t="str">
            <v>Anejo_III_2_0090</v>
          </cell>
          <cell r="F2183" t="str">
            <v xml:space="preserve">C3_1_0540 </v>
          </cell>
        </row>
        <row r="2184">
          <cell r="B2184">
            <v>51803020102</v>
          </cell>
          <cell r="C2184" t="str">
            <v xml:space="preserve">                   COBERTURA GENÉRICA</v>
          </cell>
          <cell r="D2184" t="str">
            <v>Cuenta base para Imputación saldo</v>
          </cell>
          <cell r="E2184" t="str">
            <v>Anejo_III_2_0090</v>
          </cell>
          <cell r="F2184" t="str">
            <v xml:space="preserve">C3_1_0540 </v>
          </cell>
        </row>
        <row r="2185">
          <cell r="B2185">
            <v>51803020103</v>
          </cell>
          <cell r="C2185" t="str">
            <v xml:space="preserve">                   COBERTURA A RIESGO PAÍS</v>
          </cell>
          <cell r="D2185" t="str">
            <v>Cuenta base para Imputación saldo</v>
          </cell>
          <cell r="E2185" t="str">
            <v>Anejo_III_2_0090</v>
          </cell>
          <cell r="F2185" t="str">
            <v xml:space="preserve">C3_1_0540 </v>
          </cell>
        </row>
        <row r="2186">
          <cell r="B2186">
            <v>51803020104</v>
          </cell>
          <cell r="C2186" t="str">
            <v xml:space="preserve">                   COBERTURA A RIESGO SUB.</v>
          </cell>
          <cell r="D2186" t="str">
            <v>Cuenta base para Imputación saldo</v>
          </cell>
          <cell r="E2186" t="str">
            <v>Anejo_III_2_0090</v>
          </cell>
          <cell r="F2186" t="str">
            <v xml:space="preserve">C3_1_0540 </v>
          </cell>
        </row>
        <row r="2187">
          <cell r="B2187">
            <v>518030202</v>
          </cell>
          <cell r="C2187" t="str">
            <v xml:space="preserve">            DISPONIBILIDAD DE FONDOS DOTADOS EN EL EJERCICIO</v>
          </cell>
          <cell r="D2187" t="str">
            <v>Cuenta Sumatorio Totales. Cuenta no computable (utilizar cuenta base incluyda en el sumatorio)</v>
          </cell>
        </row>
        <row r="2188">
          <cell r="B2188">
            <v>51803020201</v>
          </cell>
          <cell r="C2188" t="str">
            <v xml:space="preserve">                   COBERTURA ESPECÍFICA </v>
          </cell>
          <cell r="D2188" t="str">
            <v>Cuenta base para Imputación saldo</v>
          </cell>
          <cell r="E2188" t="str">
            <v>Anejo_III_2_0090</v>
          </cell>
          <cell r="F2188" t="str">
            <v xml:space="preserve">C3_1_0540 </v>
          </cell>
        </row>
        <row r="2189">
          <cell r="B2189">
            <v>51803020202</v>
          </cell>
          <cell r="C2189" t="str">
            <v xml:space="preserve">                   COBERTURA GENÉRICA</v>
          </cell>
          <cell r="D2189" t="str">
            <v>Cuenta base para Imputación saldo</v>
          </cell>
          <cell r="E2189" t="str">
            <v>Anejo_III_2_0090</v>
          </cell>
          <cell r="F2189" t="str">
            <v xml:space="preserve">C3_1_0540 </v>
          </cell>
        </row>
        <row r="2190">
          <cell r="B2190">
            <v>51803020203</v>
          </cell>
          <cell r="C2190" t="str">
            <v xml:space="preserve">                   COBERTURA A RIESGO PAÍS</v>
          </cell>
          <cell r="D2190" t="str">
            <v>Cuenta base para Imputación saldo</v>
          </cell>
          <cell r="E2190" t="str">
            <v>Anejo_III_2_0090</v>
          </cell>
          <cell r="F2190" t="str">
            <v xml:space="preserve">C3_1_0540 </v>
          </cell>
        </row>
        <row r="2191">
          <cell r="B2191">
            <v>51803020204</v>
          </cell>
          <cell r="C2191" t="str">
            <v xml:space="preserve">                   COBERTURA A RIESGO SUB.</v>
          </cell>
          <cell r="D2191" t="str">
            <v>Cuenta base para Imputación saldo</v>
          </cell>
          <cell r="E2191" t="str">
            <v>Anejo_III_2_0090</v>
          </cell>
          <cell r="F2191" t="str">
            <v xml:space="preserve">C3_1_0540 </v>
          </cell>
        </row>
        <row r="2192">
          <cell r="B2192">
            <v>51804</v>
          </cell>
          <cell r="C2192" t="str">
            <v xml:space="preserve">OTRAS PROVISIONES                                                               </v>
          </cell>
          <cell r="D2192" t="str">
            <v>Cuenta Sumatorio Totales. Cuenta no computable (utilizar cuenta base incluyda en el sumatorio)</v>
          </cell>
        </row>
        <row r="2193">
          <cell r="B2193">
            <v>5180401</v>
          </cell>
          <cell r="C2193" t="str">
            <v xml:space="preserve">            DOTACIONES DEL EJERCICIO</v>
          </cell>
          <cell r="D2193" t="str">
            <v>Cuenta base para Imputación saldo</v>
          </cell>
          <cell r="E2193" t="str">
            <v>Anejo_III_2_0090</v>
          </cell>
          <cell r="F2193" t="str">
            <v xml:space="preserve">C3_1_0541 </v>
          </cell>
        </row>
        <row r="2194">
          <cell r="B2194">
            <v>5180402</v>
          </cell>
          <cell r="C2194" t="str">
            <v xml:space="preserve">            DOTACIONES CON CARGO A RESULTADOS</v>
          </cell>
          <cell r="D2194" t="str">
            <v>Cuenta base para Imputación saldo</v>
          </cell>
          <cell r="E2194" t="str">
            <v>Anejo_III_2_0090</v>
          </cell>
          <cell r="F2194" t="str">
            <v xml:space="preserve">C3_1_0541 </v>
          </cell>
        </row>
        <row r="2195">
          <cell r="B2195">
            <v>5180403</v>
          </cell>
          <cell r="C2195" t="str">
            <v xml:space="preserve">            DISPONIBILIDAD DE FONDOS DOTADOS EN EL EJERCICIO</v>
          </cell>
          <cell r="D2195" t="str">
            <v>Cuenta base para Imputación saldo</v>
          </cell>
          <cell r="E2195" t="str">
            <v>Anejo_III_2_0090</v>
          </cell>
          <cell r="F2195" t="str">
            <v xml:space="preserve">C3_1_0541 </v>
          </cell>
        </row>
        <row r="2196">
          <cell r="B2196">
            <v>521</v>
          </cell>
          <cell r="C2196" t="str">
            <v xml:space="preserve">GANANCIAS POR VENTAS                                                            </v>
          </cell>
          <cell r="D2196" t="str">
            <v>Cuenta Sumatorio Totales. Cuenta no computable (utilizar cuenta base incluyda en el sumatorio)</v>
          </cell>
        </row>
        <row r="2197">
          <cell r="B2197">
            <v>52101</v>
          </cell>
          <cell r="C2197" t="str">
            <v xml:space="preserve">GANANCIAS POR VENTA DE INMOVILIZADO MATERIAL                                    </v>
          </cell>
          <cell r="D2197" t="str">
            <v>Cuenta Sumatorio Totales. Cuenta no computable (utilizar cuenta base incluyda en el sumatorio)</v>
          </cell>
        </row>
        <row r="2198">
          <cell r="B2198">
            <v>5210101</v>
          </cell>
          <cell r="C2198" t="str">
            <v>GANANCIAS POR VENTA DE INMOVILIZADO MATERIAL - NO CLASIF. NO CORR. EN VENTA</v>
          </cell>
          <cell r="D2198" t="str">
            <v>Cuenta base para Imputación saldo</v>
          </cell>
          <cell r="E2198" t="str">
            <v>Anejo_III_2_0125</v>
          </cell>
          <cell r="F2198" t="str">
            <v xml:space="preserve">C3_1_0546 </v>
          </cell>
        </row>
        <row r="2199">
          <cell r="B2199">
            <v>5210102</v>
          </cell>
          <cell r="C2199" t="str">
            <v>GANANCIAS POR VENTA DE INMOVILIZADO MATERIAL - CLASIF. NO CORR. EN VENTA</v>
          </cell>
          <cell r="D2199" t="str">
            <v>Cuenta base para Imputación saldo</v>
          </cell>
          <cell r="E2199" t="str">
            <v>Anejo_III_2_0140</v>
          </cell>
          <cell r="F2199" t="str">
            <v xml:space="preserve">C3_1_0546 </v>
          </cell>
        </row>
        <row r="2200">
          <cell r="B2200">
            <v>5210103</v>
          </cell>
          <cell r="C2200" t="str">
            <v>GANANCIAS POR VENTA DE INMOVILIZADO MATERIAL - OPERAC. INTERRUMPIDAS</v>
          </cell>
          <cell r="D2200" t="str">
            <v>Cuenta base para Imputación saldo</v>
          </cell>
          <cell r="E2200" t="str">
            <v>Anejo_III_2_0125</v>
          </cell>
          <cell r="F2200" t="str">
            <v xml:space="preserve">C3_1_0546 </v>
          </cell>
        </row>
        <row r="2201">
          <cell r="B2201">
            <v>52102</v>
          </cell>
          <cell r="C2201" t="str">
            <v xml:space="preserve">GANANCIAS POR VENTAS. INVERSIONES INMOBILIARIAS </v>
          </cell>
          <cell r="D2201" t="str">
            <v>Cuenta Sumatorio Totales. Cuenta no computable (utilizar cuenta base incluyda en el sumatorio)</v>
          </cell>
        </row>
        <row r="2202">
          <cell r="B2202">
            <v>5210201</v>
          </cell>
          <cell r="C2202" t="str">
            <v>GANANCIAS POR VENTAS. INVERSIONES INMOBILIARIAS - NO CLASIF. NO CORR. EN VENTA</v>
          </cell>
          <cell r="D2202" t="str">
            <v>Cuenta base para Imputación saldo</v>
          </cell>
          <cell r="E2202" t="str">
            <v>Anejo_III_2_0125</v>
          </cell>
          <cell r="F2202" t="str">
            <v xml:space="preserve">C3_1_0547 </v>
          </cell>
        </row>
        <row r="2203">
          <cell r="B2203">
            <v>5210202</v>
          </cell>
          <cell r="C2203" t="str">
            <v>GANANCIAS POR VENTAS. INVERSIONES INMOBILIARIAS - CLASIF. NO CORR. EN VENTA</v>
          </cell>
          <cell r="D2203" t="str">
            <v>Cuenta base para Imputación saldo</v>
          </cell>
          <cell r="E2203" t="str">
            <v>Anejo_III_2_0140</v>
          </cell>
          <cell r="F2203" t="str">
            <v xml:space="preserve">C3_1_0547 </v>
          </cell>
        </row>
        <row r="2204">
          <cell r="B2204">
            <v>5210203</v>
          </cell>
          <cell r="C2204" t="str">
            <v>GANANCIAS POR VENTAS. INVERSIONES INMOBILIARIAS - OPERAC. INTERRUMPIDAS</v>
          </cell>
          <cell r="D2204" t="str">
            <v>Cuenta base para Imputación saldo</v>
          </cell>
          <cell r="E2204" t="str">
            <v>Anejo_III_2_0125</v>
          </cell>
          <cell r="F2204" t="str">
            <v xml:space="preserve">C3_1_0547 </v>
          </cell>
        </row>
        <row r="2205">
          <cell r="B2205">
            <v>52103</v>
          </cell>
          <cell r="C2205" t="str">
            <v xml:space="preserve">GANANCIAS POR VENTAS. ACTIVO INTANGIBLE                                         </v>
          </cell>
          <cell r="D2205" t="str">
            <v>Cuenta Sumatorio Totales. Cuenta no computable (utilizar cuenta base incluyda en el sumatorio)</v>
          </cell>
        </row>
        <row r="2206">
          <cell r="B2206">
            <v>5210301</v>
          </cell>
          <cell r="C2206" t="str">
            <v>GANANCIAS POR VENTAS. ACTIVO INTANGIBLE - NO CLASIF. NO CORR. EN VENTA</v>
          </cell>
          <cell r="D2206" t="str">
            <v>Cuenta base para Imputación saldo</v>
          </cell>
          <cell r="E2206" t="str">
            <v>Anejo_III_2_0125</v>
          </cell>
          <cell r="F2206" t="str">
            <v xml:space="preserve">C3_1_0548 </v>
          </cell>
        </row>
        <row r="2207">
          <cell r="B2207">
            <v>5210302</v>
          </cell>
          <cell r="C2207" t="str">
            <v>GANANCIAS POR VENTAS. ACTIVO INTANGIBLE - CLASIF. NO CORR. EN VENTA</v>
          </cell>
          <cell r="D2207" t="str">
            <v>Cuenta base para Imputación saldo</v>
          </cell>
          <cell r="E2207" t="str">
            <v>Anejo_III_2_0140</v>
          </cell>
          <cell r="F2207" t="str">
            <v xml:space="preserve">C3_1_0548 </v>
          </cell>
        </row>
        <row r="2208">
          <cell r="B2208">
            <v>5210303</v>
          </cell>
          <cell r="C2208" t="str">
            <v>GANANCIAS POR VENTAS. ACTIVO INTANGIBLE - OPERAC. INTERRUMPIDAS</v>
          </cell>
          <cell r="D2208" t="str">
            <v>Cuenta base para Imputación saldo</v>
          </cell>
          <cell r="E2208" t="str">
            <v>Anejo_III_2_0125</v>
          </cell>
          <cell r="F2208" t="str">
            <v xml:space="preserve">C3_1_0548 </v>
          </cell>
        </row>
        <row r="2209">
          <cell r="B2209">
            <v>52104</v>
          </cell>
          <cell r="C2209" t="str">
            <v xml:space="preserve">GANANCIAS POR VENTA DE PARTICIPACIONES                                          </v>
          </cell>
          <cell r="D2209" t="str">
            <v>Cuenta Sumatorio Totales. Cuenta no computable (utilizar cuenta base incluyda en el sumatorio)</v>
          </cell>
        </row>
        <row r="2210">
          <cell r="B2210">
            <v>5210401</v>
          </cell>
          <cell r="C2210" t="str">
            <v>GANANCIAS POR VENTA DE PARTICIPACIONES - NO CLASIF. NO CORR. EN VENTA</v>
          </cell>
          <cell r="D2210" t="str">
            <v>Cuenta base para Imputación saldo</v>
          </cell>
          <cell r="E2210" t="str">
            <v>Anejo_III_2_0125</v>
          </cell>
          <cell r="F2210" t="str">
            <v xml:space="preserve">C3_1_0562 </v>
          </cell>
        </row>
        <row r="2211">
          <cell r="B2211">
            <v>5210402</v>
          </cell>
          <cell r="C2211" t="str">
            <v>GANANCIAS POR VENTA DE PARTICIPACIONES - CLASIF. NO CORR. EN VENTA</v>
          </cell>
          <cell r="D2211" t="str">
            <v>Cuenta base para Imputación saldo</v>
          </cell>
          <cell r="E2211" t="str">
            <v>Anejo_III_2_0140</v>
          </cell>
          <cell r="F2211" t="str">
            <v xml:space="preserve">C3_1_0562 </v>
          </cell>
        </row>
        <row r="2212">
          <cell r="B2212">
            <v>5210403</v>
          </cell>
          <cell r="C2212" t="str">
            <v>GANANCIAS POR VENTA DE PARTICIPACIONES - OPERAC. INTERRUMPIDAS</v>
          </cell>
          <cell r="D2212" t="str">
            <v>Cuenta base para Imputación saldo</v>
          </cell>
          <cell r="E2212" t="str">
            <v>Anejo_III_2_0125</v>
          </cell>
          <cell r="F2212" t="str">
            <v xml:space="preserve">C3_1_0562 </v>
          </cell>
        </row>
        <row r="2213">
          <cell r="B2213">
            <v>52105</v>
          </cell>
          <cell r="C2213" t="str">
            <v xml:space="preserve">GANANCIAS POR VENTAS. OTROS INSTRUMENTOS DE CAPITAL                             </v>
          </cell>
          <cell r="D2213" t="str">
            <v>Cuenta Sumatorio Totales. Cuenta no computable (utilizar cuenta base incluyda en el sumatorio)</v>
          </cell>
        </row>
        <row r="2214">
          <cell r="B2214">
            <v>5210501</v>
          </cell>
          <cell r="C2214" t="str">
            <v>GANANCIAS POR VENTAS. OTROS INSTRUMENTOS DE CAPITAL - NO CLASIF. NO CORR. EN VTA</v>
          </cell>
          <cell r="D2214" t="str">
            <v>Cuenta base para Imputación saldo</v>
          </cell>
          <cell r="E2214" t="str">
            <v>Anejo_III_2_0125</v>
          </cell>
          <cell r="F2214" t="str">
            <v xml:space="preserve">C3_1_0549 </v>
          </cell>
        </row>
        <row r="2215">
          <cell r="B2215">
            <v>5210502</v>
          </cell>
          <cell r="C2215" t="str">
            <v>GANANCIAS POR VENTAS. OTROS INSTRUMENTOS DE CAPITAL - CLASIF. NO CORR. EN VENTA</v>
          </cell>
          <cell r="D2215" t="str">
            <v>Cuenta base para Imputación saldo</v>
          </cell>
          <cell r="E2215" t="str">
            <v>Anejo_III_2_0140</v>
          </cell>
          <cell r="F2215" t="str">
            <v xml:space="preserve">C3_1_0549 </v>
          </cell>
        </row>
        <row r="2216">
          <cell r="B2216">
            <v>5210503</v>
          </cell>
          <cell r="C2216" t="str">
            <v>GANANCIAS POR VENTAS. OTROS INSTRUMENTOS DE CAPITAL - OPERAC. INTERRUMPIDAS</v>
          </cell>
          <cell r="D2216" t="str">
            <v>Cuenta base para Imputación saldo</v>
          </cell>
          <cell r="E2216" t="str">
            <v>Anejo_III_2_0125</v>
          </cell>
          <cell r="F2216" t="str">
            <v xml:space="preserve">C3_1_0549 </v>
          </cell>
        </row>
        <row r="2217">
          <cell r="B2217">
            <v>52106</v>
          </cell>
          <cell r="C2217" t="str">
            <v xml:space="preserve">GANANCIAS POR VENTAS. OTROS CONCEPTOS                                           </v>
          </cell>
          <cell r="D2217" t="str">
            <v>Cuenta Sumatorio Totales. Cuenta no computable (utilizar cuenta base incluyda en el sumatorio)</v>
          </cell>
        </row>
        <row r="2218">
          <cell r="B2218">
            <v>5210601</v>
          </cell>
          <cell r="C2218" t="str">
            <v>GANANCIAS POR VENTAS. OTROS CONCEPTOS - NO CLASIF. NO CORR. EN VENTA</v>
          </cell>
          <cell r="D2218" t="str">
            <v>Cuenta base para Imputación saldo</v>
          </cell>
          <cell r="E2218" t="str">
            <v>Anejo_III_2_0125</v>
          </cell>
          <cell r="F2218" t="str">
            <v xml:space="preserve">C3_1_0550 </v>
          </cell>
        </row>
        <row r="2219">
          <cell r="B2219">
            <v>5210602</v>
          </cell>
          <cell r="C2219" t="str">
            <v>GANANCIAS POR VENTAS. OTROS CONCEPTOS - CLASIF. NO CORR. EN VENTA</v>
          </cell>
          <cell r="D2219" t="str">
            <v>Cuenta base para Imputación saldo</v>
          </cell>
          <cell r="E2219" t="str">
            <v>Anejo_III_2_0140</v>
          </cell>
          <cell r="F2219" t="str">
            <v xml:space="preserve">C3_1_0550 </v>
          </cell>
        </row>
        <row r="2220">
          <cell r="B2220">
            <v>5210603</v>
          </cell>
          <cell r="C2220" t="str">
            <v>GANANCIAS POR VENTAS. OTROS CONCEPTOS - OPERAC. INTERRUMPIDAS</v>
          </cell>
          <cell r="D2220" t="str">
            <v>Cuenta base para Imputación saldo</v>
          </cell>
          <cell r="E2220" t="str">
            <v>Anejo_III_2_0125</v>
          </cell>
          <cell r="F2220" t="str">
            <v xml:space="preserve">C3_1_0550 </v>
          </cell>
        </row>
        <row r="2221">
          <cell r="B2221">
            <v>522</v>
          </cell>
          <cell r="C2221" t="str">
            <v>PERDIDAS POR VENTAS</v>
          </cell>
          <cell r="D2221" t="str">
            <v>Cuenta base para Imputación saldo</v>
          </cell>
        </row>
        <row r="2222">
          <cell r="B2222">
            <v>52201</v>
          </cell>
          <cell r="C2222" t="str">
            <v xml:space="preserve">PERDIDAS POR VENTA DE INMOVILIZADO MATERIAL                                    </v>
          </cell>
          <cell r="D2222" t="str">
            <v>Cuenta Sumatorio Totales. Cuenta no computable (utilizar cuenta base incluyda en el sumatorio)</v>
          </cell>
        </row>
        <row r="2223">
          <cell r="B2223">
            <v>5220101</v>
          </cell>
          <cell r="C2223" t="str">
            <v>PERDIDAS POR VENTA DE INMOVILIZADO MATERIAL - NO CLASIF. NO CORR. EN VENTA</v>
          </cell>
          <cell r="D2223" t="str">
            <v>Cuenta base para Imputación saldo</v>
          </cell>
          <cell r="E2223" t="str">
            <v>Anejo_III_2_0125</v>
          </cell>
          <cell r="F2223" t="str">
            <v xml:space="preserve">C3_1_0553 </v>
          </cell>
        </row>
        <row r="2224">
          <cell r="B2224">
            <v>5220102</v>
          </cell>
          <cell r="C2224" t="str">
            <v>PERDIDAS POR VENTA DE INMOVILIZADO MATERIAL - CLASIF. NO CORR. EN VENTA</v>
          </cell>
          <cell r="D2224" t="str">
            <v>Cuenta base para Imputación saldo</v>
          </cell>
          <cell r="E2224" t="str">
            <v>Anejo_III_2_0140</v>
          </cell>
          <cell r="F2224" t="str">
            <v xml:space="preserve">C3_1_0553 </v>
          </cell>
        </row>
        <row r="2225">
          <cell r="B2225">
            <v>5220103</v>
          </cell>
          <cell r="C2225" t="str">
            <v>PERDIDAS POR VENTA DE INMOVILIZADO MATERIAL - OPERAC. INTERRUMPIDAS</v>
          </cell>
          <cell r="D2225" t="str">
            <v>Cuenta base para Imputación saldo</v>
          </cell>
          <cell r="E2225" t="str">
            <v>Anejo_III_2_0125</v>
          </cell>
          <cell r="F2225" t="str">
            <v xml:space="preserve">C3_1_0553 </v>
          </cell>
        </row>
        <row r="2226">
          <cell r="B2226">
            <v>52202</v>
          </cell>
          <cell r="C2226" t="str">
            <v xml:space="preserve">PERDIDAS POR VENTAS. INVERSIONES INMOBILIARIAS                                 </v>
          </cell>
          <cell r="D2226" t="str">
            <v>Cuenta Sumatorio Totales. Cuenta no computable (utilizar cuenta base incluyda en el sumatorio)</v>
          </cell>
        </row>
        <row r="2227">
          <cell r="B2227">
            <v>5220201</v>
          </cell>
          <cell r="C2227" t="str">
            <v>PERDIDAS POR VENTAS. INVERSIONES INMOBILIARIAS - NO CLASIF. NO CORR. EN VENTA</v>
          </cell>
          <cell r="D2227" t="str">
            <v>Cuenta base para Imputación saldo</v>
          </cell>
          <cell r="E2227" t="str">
            <v>Anejo_III_2_0125</v>
          </cell>
          <cell r="F2227" t="str">
            <v xml:space="preserve">C3_1_0554 </v>
          </cell>
        </row>
        <row r="2228">
          <cell r="B2228">
            <v>5220202</v>
          </cell>
          <cell r="C2228" t="str">
            <v>PERDIDAS POR VENTAS. INVERSIONES INMOBILIARIAS - CLASIF. NO CORR. EN VENTA</v>
          </cell>
          <cell r="D2228" t="str">
            <v>Cuenta base para Imputación saldo</v>
          </cell>
          <cell r="E2228" t="str">
            <v>Anejo_III_2_0140</v>
          </cell>
          <cell r="F2228" t="str">
            <v xml:space="preserve">C3_1_0554 </v>
          </cell>
        </row>
        <row r="2229">
          <cell r="B2229">
            <v>5220203</v>
          </cell>
          <cell r="C2229" t="str">
            <v>PERDIDAS POR VENTAS. INVERSIONES INMOBILIARIAS - OPERAC. INTERRUMPIDAS</v>
          </cell>
          <cell r="D2229" t="str">
            <v>Cuenta base para Imputación saldo</v>
          </cell>
          <cell r="E2229" t="str">
            <v>Anejo_III_2_0125</v>
          </cell>
          <cell r="F2229" t="str">
            <v xml:space="preserve">C3_1_0554 </v>
          </cell>
        </row>
        <row r="2230">
          <cell r="B2230">
            <v>52203</v>
          </cell>
          <cell r="C2230" t="str">
            <v xml:space="preserve">PERDIDAS POR VENTAS. ACTIVO INTANGIBLE                                         </v>
          </cell>
          <cell r="D2230" t="str">
            <v>Cuenta Sumatorio Totales. Cuenta no computable (utilizar cuenta base incluyda en el sumatorio)</v>
          </cell>
        </row>
        <row r="2231">
          <cell r="B2231">
            <v>5220301</v>
          </cell>
          <cell r="C2231" t="str">
            <v>PERDIDAS POR VENTAS. ACTIVO INTANGIBLE - NO CLASIF. NO CORR. EN VENTA</v>
          </cell>
          <cell r="D2231" t="str">
            <v>Cuenta base para Imputación saldo</v>
          </cell>
          <cell r="E2231" t="str">
            <v>Anejo_III_2_0125</v>
          </cell>
          <cell r="F2231" t="str">
            <v xml:space="preserve">C3_1_0555 </v>
          </cell>
        </row>
        <row r="2232">
          <cell r="B2232">
            <v>5220302</v>
          </cell>
          <cell r="C2232" t="str">
            <v>PERDIDAS POR VENTAS. ACTIVO INTANGIBLE - CLASIF. NO CORR. EN VENTA</v>
          </cell>
          <cell r="D2232" t="str">
            <v>Cuenta base para Imputación saldo</v>
          </cell>
          <cell r="E2232" t="str">
            <v>Anejo_III_2_0140</v>
          </cell>
          <cell r="F2232" t="str">
            <v xml:space="preserve">C3_1_0555 </v>
          </cell>
        </row>
        <row r="2233">
          <cell r="B2233">
            <v>5220303</v>
          </cell>
          <cell r="C2233" t="str">
            <v>PERDIDAS POR VENTAS. ACTIVO INTANGIBLE - OPERAC. INTERRUMPIDAS</v>
          </cell>
          <cell r="D2233" t="str">
            <v>Cuenta base para Imputación saldo</v>
          </cell>
          <cell r="E2233" t="str">
            <v>Anejo_III_2_0125</v>
          </cell>
          <cell r="F2233" t="str">
            <v xml:space="preserve">C3_1_0555 </v>
          </cell>
        </row>
        <row r="2234">
          <cell r="B2234">
            <v>52204</v>
          </cell>
          <cell r="C2234" t="str">
            <v xml:space="preserve">PERDIDAS POR VENTA DE PARTICIPACIONES                                          </v>
          </cell>
          <cell r="D2234" t="str">
            <v>Cuenta Sumatorio Totales. Cuenta no computable (utilizar cuenta base incluyda en el sumatorio)</v>
          </cell>
        </row>
        <row r="2235">
          <cell r="B2235">
            <v>5220401</v>
          </cell>
          <cell r="C2235" t="str">
            <v>PERDIDAS POR VENTA DE PARTICIPACIONES - NO CLASIF. NO CORR. EN VENTA</v>
          </cell>
          <cell r="D2235" t="str">
            <v>Cuenta base para Imputación saldo</v>
          </cell>
          <cell r="E2235" t="str">
            <v>Anejo_III_2_0125</v>
          </cell>
          <cell r="F2235" t="str">
            <v xml:space="preserve">C3_1_0577 </v>
          </cell>
        </row>
        <row r="2236">
          <cell r="B2236">
            <v>5220402</v>
          </cell>
          <cell r="C2236" t="str">
            <v>PERDIDAS POR VENTA DE PARTICIPACIONES - CLASIF. NO CORR. EN VENTA</v>
          </cell>
          <cell r="D2236" t="str">
            <v>Cuenta base para Imputación saldo</v>
          </cell>
          <cell r="E2236" t="str">
            <v>Anejo_III_2_0140</v>
          </cell>
          <cell r="F2236" t="str">
            <v xml:space="preserve">C3_1_0577 </v>
          </cell>
        </row>
        <row r="2237">
          <cell r="B2237">
            <v>5220403</v>
          </cell>
          <cell r="C2237" t="str">
            <v>PERDIDAS POR VENTA DE PARTICIPACIONES - OPERAC. INTERRUMPIDAS</v>
          </cell>
          <cell r="D2237" t="str">
            <v>Cuenta base para Imputación saldo</v>
          </cell>
          <cell r="E2237" t="str">
            <v>Anejo_III_2_0125</v>
          </cell>
          <cell r="F2237" t="str">
            <v xml:space="preserve">C3_1_0577 </v>
          </cell>
        </row>
        <row r="2238">
          <cell r="B2238">
            <v>52205</v>
          </cell>
          <cell r="C2238" t="str">
            <v xml:space="preserve">PERDIDAS POR VENTAS. OTROS INSTRUMENTOS DE CAPITAL                             </v>
          </cell>
          <cell r="D2238" t="str">
            <v>Cuenta Sumatorio Totales. Cuenta no computable (utilizar cuenta base incluyda en el sumatorio)</v>
          </cell>
        </row>
        <row r="2239">
          <cell r="B2239">
            <v>5220501</v>
          </cell>
          <cell r="C2239" t="str">
            <v>PERDIDAS POR VENTAS. OTROS INSTRUMENTOS DE CAPITAL - NO CLASIF. NO CORR. EN VENTA</v>
          </cell>
          <cell r="D2239" t="str">
            <v>Cuenta base para Imputación saldo</v>
          </cell>
          <cell r="E2239" t="str">
            <v>Anejo_III_2_0125</v>
          </cell>
          <cell r="F2239" t="str">
            <v xml:space="preserve">C3_1_0556 </v>
          </cell>
        </row>
        <row r="2240">
          <cell r="B2240">
            <v>5220502</v>
          </cell>
          <cell r="C2240" t="str">
            <v>PERDIDAS POR VENTAS. OTROS INSTRUMENTOS DE CAPITAL - CLASIF. NO CORR. EN VENTA</v>
          </cell>
          <cell r="D2240" t="str">
            <v>Cuenta base para Imputación saldo</v>
          </cell>
          <cell r="E2240" t="str">
            <v>Anejo_III_2_0140</v>
          </cell>
          <cell r="F2240" t="str">
            <v xml:space="preserve">C3_1_0556 </v>
          </cell>
        </row>
        <row r="2241">
          <cell r="B2241">
            <v>5220503</v>
          </cell>
          <cell r="C2241" t="str">
            <v>PERDIDAS POR VENTAS. OTROS INSTRUMENTOS DE CAPITAL - OPERAC. INTERRUMPIDAS</v>
          </cell>
          <cell r="D2241" t="str">
            <v>Cuenta base para Imputación saldo</v>
          </cell>
          <cell r="E2241" t="str">
            <v>Anejo_III_2_0125</v>
          </cell>
          <cell r="F2241" t="str">
            <v xml:space="preserve">C3_1_0556 </v>
          </cell>
        </row>
        <row r="2242">
          <cell r="B2242">
            <v>52206</v>
          </cell>
          <cell r="C2242" t="str">
            <v xml:space="preserve">PERDIDAS POR VENTAS. OTROS CONCEPTOS                                           </v>
          </cell>
          <cell r="D2242" t="str">
            <v>Cuenta Sumatorio Totales. Cuenta no computable (utilizar cuenta base incluyda en el sumatorio)</v>
          </cell>
        </row>
        <row r="2243">
          <cell r="B2243">
            <v>5220601</v>
          </cell>
          <cell r="C2243" t="str">
            <v>PERDIDAS POR VENTAS. OTROS CONCEPTOS - NO CLASIF. NO CORR. EN VENTA</v>
          </cell>
          <cell r="D2243" t="str">
            <v>Cuenta base para Imputación saldo</v>
          </cell>
          <cell r="E2243" t="str">
            <v>Anejo_III_2_0125</v>
          </cell>
          <cell r="F2243" t="str">
            <v xml:space="preserve">C3_1_0557 </v>
          </cell>
        </row>
        <row r="2244">
          <cell r="B2244">
            <v>5220602</v>
          </cell>
          <cell r="C2244" t="str">
            <v>PERDIDAS POR VENTAS. OTROS CONCEPTOS - CLASIF. NO CORR. EN VENTA</v>
          </cell>
          <cell r="D2244" t="str">
            <v>Cuenta base para Imputación saldo</v>
          </cell>
          <cell r="E2244" t="str">
            <v>Anejo_III_2_0140</v>
          </cell>
          <cell r="F2244" t="str">
            <v xml:space="preserve">C3_1_0557 </v>
          </cell>
        </row>
        <row r="2245">
          <cell r="B2245">
            <v>5220603</v>
          </cell>
          <cell r="C2245" t="str">
            <v>PERDIDAS POR VENTAS. OTROS CONCEPTOS - OPERAC. INTERRUMPIDAS</v>
          </cell>
          <cell r="D2245" t="str">
            <v>Cuenta base para Imputación saldo</v>
          </cell>
          <cell r="E2245" t="str">
            <v>Anejo_III_2_0125</v>
          </cell>
          <cell r="F2245" t="str">
            <v xml:space="preserve">C3_1_0557 </v>
          </cell>
        </row>
        <row r="2246">
          <cell r="B2246">
            <v>527</v>
          </cell>
          <cell r="C2246" t="str">
            <v xml:space="preserve">DIFERENCIAS NEGATIVAS DE COMBINACIONES DE NEGOCIOS                              </v>
          </cell>
          <cell r="D2246" t="str">
            <v>Cuenta Sumatorio Totales. Cuenta no computable (utilizar cuenta base incluyda en el sumatorio)</v>
          </cell>
        </row>
        <row r="2247">
          <cell r="B2247">
            <v>52701</v>
          </cell>
          <cell r="C2247" t="str">
            <v xml:space="preserve">DIFERENCIAS NEGATIVAS DE COMBINACIONES DE NEGOCIOS                              </v>
          </cell>
          <cell r="D2247" t="str">
            <v>Cuenta base para Imputación saldo</v>
          </cell>
          <cell r="E2247" t="str">
            <v>Anejo_III_2_0130</v>
          </cell>
          <cell r="F2247" t="str">
            <v xml:space="preserve">C3_1_0567 </v>
          </cell>
        </row>
        <row r="2248">
          <cell r="B2248">
            <v>523</v>
          </cell>
          <cell r="C2248" t="str">
            <v xml:space="preserve">IMPUESTO SOBRE BENEFICIOS                                                       </v>
          </cell>
          <cell r="D2248" t="str">
            <v>Cuenta Sumatorio Totales. Cuenta no computable (utilizar cuenta base incluyda en el sumatorio)</v>
          </cell>
        </row>
        <row r="2249">
          <cell r="B2249">
            <v>52301</v>
          </cell>
          <cell r="C2249" t="str">
            <v xml:space="preserve">IMPUESTO SOBRE BENEFICIOS EN ESPAÑA                                             </v>
          </cell>
          <cell r="D2249" t="str">
            <v>Cuenta Sumatorio Totales. Cuenta no computable (utilizar cuenta base incluyda en el sumatorio)</v>
          </cell>
        </row>
        <row r="2250">
          <cell r="B2250">
            <v>5230101</v>
          </cell>
          <cell r="C2250" t="str">
            <v xml:space="preserve">IMPUESTO DEVENGADO                                                              </v>
          </cell>
          <cell r="D2250" t="str">
            <v>Cuenta Sumatorio Totales. Cuenta no computable (utilizar cuenta base incluyda en el sumatorio)</v>
          </cell>
        </row>
        <row r="2251">
          <cell r="B2251">
            <v>523010101</v>
          </cell>
          <cell r="C2251" t="str">
            <v xml:space="preserve">IMPUESTO DEVENGADO                                                              </v>
          </cell>
          <cell r="D2251" t="str">
            <v>Cuenta base para Imputación saldo</v>
          </cell>
          <cell r="E2251" t="str">
            <v>Anejo_III_2_0150</v>
          </cell>
          <cell r="F2251" t="str">
            <v xml:space="preserve">C3_1_0607 </v>
          </cell>
        </row>
        <row r="2252">
          <cell r="B2252">
            <v>5230102</v>
          </cell>
          <cell r="C2252" t="str">
            <v xml:space="preserve">AJUSTES                                                                         </v>
          </cell>
          <cell r="D2252" t="str">
            <v>Cuenta Sumatorio Totales. Cuenta no computable (utilizar cuenta base incluyda en el sumatorio)</v>
          </cell>
        </row>
        <row r="2253">
          <cell r="B2253">
            <v>523010201</v>
          </cell>
          <cell r="C2253" t="str">
            <v xml:space="preserve">AJUSTES                                                                         </v>
          </cell>
          <cell r="D2253" t="str">
            <v>Cuenta base para Imputación saldo</v>
          </cell>
          <cell r="E2253" t="str">
            <v>Anejo_III_2_0150</v>
          </cell>
          <cell r="F2253" t="str">
            <v xml:space="preserve">C3_1_0608 </v>
          </cell>
        </row>
        <row r="2254">
          <cell r="B2254">
            <v>52302</v>
          </cell>
          <cell r="C2254" t="str">
            <v xml:space="preserve">OTROS IMPUESTOS SOBRE BENEFICIOS                                                </v>
          </cell>
          <cell r="D2254" t="str">
            <v>Cuenta Sumatorio Totales. Cuenta no computable (utilizar cuenta base incluyda en el sumatorio)</v>
          </cell>
        </row>
        <row r="2255">
          <cell r="B2255">
            <v>5230201</v>
          </cell>
          <cell r="C2255" t="str">
            <v xml:space="preserve">OTROS IMPUESTOS SOBRE BENEFICIOS                                                </v>
          </cell>
          <cell r="D2255" t="str">
            <v>Cuenta base para Imputación saldo</v>
          </cell>
          <cell r="E2255" t="str">
            <v>Anejo_III_2_0150</v>
          </cell>
          <cell r="F2255" t="str">
            <v xml:space="preserve">C3_1_0610 </v>
          </cell>
        </row>
        <row r="2256">
          <cell r="B2256">
            <v>524</v>
          </cell>
          <cell r="C2256" t="str">
            <v xml:space="preserve">DOT OBLIGATORIA OBRAS Y FONDOS SOCIALES                                         </v>
          </cell>
          <cell r="D2256" t="str">
            <v>Cuenta Sumatorio Totales. Cuenta no computable (utilizar cuenta base incluyda en el sumatorio)</v>
          </cell>
        </row>
        <row r="2257">
          <cell r="B2257">
            <v>52401</v>
          </cell>
          <cell r="C2257" t="str">
            <v xml:space="preserve">DOT OBLIGATORIA OBRAS Y FONDOS SOCIALES                                         </v>
          </cell>
          <cell r="D2257" t="str">
            <v>Cuenta base para Imputación saldo</v>
          </cell>
          <cell r="E2257" t="str">
            <v>Anejo_III_2_0155</v>
          </cell>
          <cell r="F2257" t="str">
            <v xml:space="preserve">C3_1_0615 </v>
          </cell>
        </row>
        <row r="2258">
          <cell r="B2258">
            <v>525</v>
          </cell>
          <cell r="C2258" t="str">
            <v xml:space="preserve">RESULTADO DE OPERACIONES INTERRUMPIDAS (NETO)                                   </v>
          </cell>
          <cell r="D2258" t="str">
            <v>Cuenta Sumatorio Totales. Cuenta no computable (utilizar cuenta base incluyda en el sumatorio)</v>
          </cell>
        </row>
        <row r="2259">
          <cell r="B2259">
            <v>52501</v>
          </cell>
          <cell r="C2259" t="str">
            <v xml:space="preserve">RESULTADO DE OPERACIONES INTERRUMPIDAS (NETO)                                   </v>
          </cell>
          <cell r="D2259" t="str">
            <v>Cuenta base para Imputación saldo</v>
          </cell>
          <cell r="E2259" t="str">
            <v>Anejo_III_2_0165</v>
          </cell>
          <cell r="F2259" t="str">
            <v xml:space="preserve">C3_1_0713 </v>
          </cell>
        </row>
        <row r="2260">
          <cell r="B2260">
            <v>526</v>
          </cell>
          <cell r="C2260" t="str">
            <v xml:space="preserve">RESULTADO DEL EJERCICIO (+/-) </v>
          </cell>
          <cell r="D2260" t="str">
            <v>Cuenta Sumatorio Totales. Cuenta no computable (utilizar cuenta base incluyda en el sumatorio)</v>
          </cell>
        </row>
        <row r="2261">
          <cell r="B2261">
            <v>52601</v>
          </cell>
          <cell r="C2261" t="str">
            <v>RESULTADO ATRIBUITO A LA ENTIDAD DOMINANTE</v>
          </cell>
          <cell r="D2261" t="str">
            <v>Cuenta base para Imputación saldo</v>
          </cell>
          <cell r="E2261" t="str">
            <v>IS_2_0175</v>
          </cell>
          <cell r="F2261" t="str">
            <v xml:space="preserve">C3_1_0640 </v>
          </cell>
        </row>
        <row r="2262">
          <cell r="B2262">
            <v>52602</v>
          </cell>
          <cell r="C2262" t="str">
            <v>RESULTADO ATRIBUITO A LA MINORÍA</v>
          </cell>
          <cell r="D2262" t="str">
            <v>Cuenta base para Imputación saldo</v>
          </cell>
        </row>
        <row r="2263">
          <cell r="B2263">
            <v>5260201</v>
          </cell>
          <cell r="C2263" t="str">
            <v>RESULTADO ATRIBUITO A LA MINORÍA</v>
          </cell>
          <cell r="D2263" t="str">
            <v>Cuenta base para Imputación saldo</v>
          </cell>
          <cell r="E2263" t="str">
            <v>Anejo_III_2_0180</v>
          </cell>
          <cell r="F2263" t="str">
            <v xml:space="preserve">C3_1_0635 </v>
          </cell>
        </row>
      </sheetData>
      <sheetData sheetId="28">
        <row r="2">
          <cell r="E2" t="str">
            <v>Empresa_Cuenta</v>
          </cell>
          <cell r="F2" t="str">
            <v>Mapping Plan de Grupo</v>
          </cell>
          <cell r="G2" t="str">
            <v>Mapping Sectoriales</v>
          </cell>
          <cell r="H2" t="str">
            <v>Mapping C1/C3</v>
          </cell>
        </row>
        <row r="3">
          <cell r="E3" t="str">
            <v>Banesco Holding Hispania, S.L.60000000</v>
          </cell>
          <cell r="F3">
            <v>5160301</v>
          </cell>
          <cell r="G3" t="str">
            <v>Anejo_III_2_0067</v>
          </cell>
          <cell r="H3" t="str">
            <v xml:space="preserve">C3_1_0488 </v>
          </cell>
        </row>
        <row r="4">
          <cell r="E4" t="str">
            <v>Banesco Holding Hispania, S.L.64000000</v>
          </cell>
          <cell r="F4">
            <v>5130101</v>
          </cell>
          <cell r="G4" t="str">
            <v>Anejo_III_2_0081</v>
          </cell>
          <cell r="H4" t="str">
            <v xml:space="preserve">C3_1_0430 </v>
          </cell>
        </row>
        <row r="5">
          <cell r="E5" t="str">
            <v>Banesco Holding Hispania, S.L.64200000</v>
          </cell>
          <cell r="F5">
            <v>5130201</v>
          </cell>
          <cell r="G5" t="str">
            <v>Anejo_III_2_0081</v>
          </cell>
          <cell r="H5" t="str">
            <v xml:space="preserve">C3_1_0430 </v>
          </cell>
        </row>
        <row r="6">
          <cell r="E6" t="str">
            <v>Banesco Holding Hispania, S.L.64900000</v>
          </cell>
          <cell r="F6">
            <v>5130801</v>
          </cell>
          <cell r="G6" t="str">
            <v>Anejo_III_2_0081</v>
          </cell>
          <cell r="H6" t="str">
            <v xml:space="preserve">C3_1_0430 </v>
          </cell>
        </row>
        <row r="7">
          <cell r="E7" t="str">
            <v>Banesco Holding Hispania, S.L.62200001</v>
          </cell>
          <cell r="F7">
            <v>514010201</v>
          </cell>
          <cell r="G7" t="str">
            <v>Anejo_III_2_0082</v>
          </cell>
          <cell r="H7" t="str">
            <v xml:space="preserve">C3_1_0435 </v>
          </cell>
        </row>
        <row r="8">
          <cell r="E8" t="str">
            <v>Banesco Holding Hispania, S.L.62200002</v>
          </cell>
          <cell r="F8">
            <v>5140201</v>
          </cell>
          <cell r="G8" t="str">
            <v>Anejo_III_2_0082</v>
          </cell>
          <cell r="H8" t="str">
            <v xml:space="preserve">C3_1_0435 </v>
          </cell>
        </row>
        <row r="9">
          <cell r="E9" t="str">
            <v>Banesco Holding Hispania, S.L.62300000</v>
          </cell>
          <cell r="F9">
            <v>5141301</v>
          </cell>
          <cell r="G9" t="str">
            <v>Anejo_III_2_0082</v>
          </cell>
          <cell r="H9" t="str">
            <v xml:space="preserve">C3_1_0435 </v>
          </cell>
        </row>
        <row r="10">
          <cell r="E10" t="str">
            <v>Banesco Holding Hispania, S.L.62300003</v>
          </cell>
          <cell r="F10">
            <v>5141301</v>
          </cell>
          <cell r="G10" t="str">
            <v>Anejo_III_2_0082</v>
          </cell>
          <cell r="H10" t="str">
            <v xml:space="preserve">C3_1_0435 </v>
          </cell>
        </row>
        <row r="11">
          <cell r="E11" t="str">
            <v>Banesco Holding Hispania, S.L.62300004</v>
          </cell>
          <cell r="F11">
            <v>5140601</v>
          </cell>
          <cell r="G11" t="str">
            <v>Anejo_III_2_0082</v>
          </cell>
          <cell r="H11" t="str">
            <v xml:space="preserve">C3_1_0435 </v>
          </cell>
        </row>
        <row r="12">
          <cell r="E12" t="str">
            <v>Banesco Holding Hispania, S.L.62300005</v>
          </cell>
          <cell r="F12">
            <v>5141301</v>
          </cell>
          <cell r="G12" t="str">
            <v>Anejo_III_2_0082</v>
          </cell>
          <cell r="H12" t="str">
            <v xml:space="preserve">C3_1_0435 </v>
          </cell>
        </row>
        <row r="13">
          <cell r="E13" t="str">
            <v>Banesco Holding Hispania, S.L.62300006</v>
          </cell>
          <cell r="F13">
            <v>5141301</v>
          </cell>
          <cell r="G13" t="str">
            <v>Anejo_III_2_0082</v>
          </cell>
          <cell r="H13" t="str">
            <v xml:space="preserve">C3_1_0435 </v>
          </cell>
        </row>
        <row r="14">
          <cell r="E14" t="str">
            <v>Banesco Holding Hispania, S.L.62300008</v>
          </cell>
          <cell r="F14">
            <v>5141301</v>
          </cell>
          <cell r="G14" t="str">
            <v>Anejo_III_2_0082</v>
          </cell>
          <cell r="H14" t="str">
            <v xml:space="preserve">C3_1_0435 </v>
          </cell>
        </row>
        <row r="15">
          <cell r="E15" t="str">
            <v>Banesco Holding Hispania, S.L.62300102</v>
          </cell>
          <cell r="F15">
            <v>5141301</v>
          </cell>
          <cell r="G15" t="str">
            <v>Anejo_III_2_0082</v>
          </cell>
          <cell r="H15" t="str">
            <v xml:space="preserve">C3_1_0435 </v>
          </cell>
        </row>
        <row r="16">
          <cell r="E16" t="str">
            <v>Banesco Holding Hispania, S.L.62300103</v>
          </cell>
          <cell r="F16">
            <v>5141301</v>
          </cell>
          <cell r="G16" t="str">
            <v>Anejo_III_2_0082</v>
          </cell>
          <cell r="H16" t="str">
            <v xml:space="preserve">C3_1_0435 </v>
          </cell>
        </row>
        <row r="17">
          <cell r="E17" t="str">
            <v>Banesco Holding Hispania, S.L.62300104</v>
          </cell>
          <cell r="F17">
            <v>5141301</v>
          </cell>
          <cell r="G17" t="str">
            <v>Anejo_III_2_0082</v>
          </cell>
          <cell r="H17" t="str">
            <v xml:space="preserve">C3_1_0435 </v>
          </cell>
        </row>
        <row r="18">
          <cell r="E18" t="str">
            <v>Banesco Holding Hispania, S.L.62500000</v>
          </cell>
          <cell r="F18">
            <v>5140801</v>
          </cell>
          <cell r="G18" t="str">
            <v>Anejo_III_2_0082</v>
          </cell>
          <cell r="H18" t="str">
            <v xml:space="preserve">C3_1_0435 </v>
          </cell>
        </row>
        <row r="19">
          <cell r="E19" t="str">
            <v>Banesco Holding Hispania, S.L.62600001</v>
          </cell>
          <cell r="F19">
            <v>5141601</v>
          </cell>
          <cell r="G19" t="str">
            <v>Anejo_III_2_0082</v>
          </cell>
          <cell r="H19" t="str">
            <v xml:space="preserve">C3_1_0435 </v>
          </cell>
        </row>
        <row r="20">
          <cell r="E20" t="str">
            <v>Banesco Holding Hispania, S.L.62600101</v>
          </cell>
          <cell r="F20">
            <v>5141601</v>
          </cell>
          <cell r="G20" t="str">
            <v>Anejo_III_2_0082</v>
          </cell>
          <cell r="H20" t="str">
            <v xml:space="preserve">C3_1_0435 </v>
          </cell>
        </row>
        <row r="21">
          <cell r="E21" t="str">
            <v>Banesco Holding Hispania, S.L.62800001</v>
          </cell>
          <cell r="F21">
            <v>514010301</v>
          </cell>
          <cell r="G21" t="str">
            <v>Anejo_III_2_0082</v>
          </cell>
          <cell r="H21" t="str">
            <v xml:space="preserve">C3_1_0435 </v>
          </cell>
        </row>
        <row r="22">
          <cell r="E22" t="str">
            <v>Banesco Holding Hispania, S.L.62800002</v>
          </cell>
          <cell r="F22">
            <v>514010301</v>
          </cell>
          <cell r="G22" t="str">
            <v>Anejo_III_2_0082</v>
          </cell>
          <cell r="H22" t="str">
            <v xml:space="preserve">C3_1_0435 </v>
          </cell>
        </row>
        <row r="23">
          <cell r="E23" t="str">
            <v>Banesco Holding Hispania, S.L.62900003</v>
          </cell>
          <cell r="F23">
            <v>5140201</v>
          </cell>
          <cell r="G23" t="str">
            <v>Anejo_III_2_0082</v>
          </cell>
          <cell r="H23" t="str">
            <v xml:space="preserve">C3_1_0435 </v>
          </cell>
        </row>
        <row r="24">
          <cell r="E24" t="str">
            <v>Banesco Holding Hispania, S.L.62900004</v>
          </cell>
          <cell r="F24">
            <v>514010401</v>
          </cell>
          <cell r="G24" t="str">
            <v>Anejo_III_2_0082</v>
          </cell>
          <cell r="H24" t="str">
            <v xml:space="preserve">C3_1_0435 </v>
          </cell>
        </row>
        <row r="25">
          <cell r="E25" t="str">
            <v>Banesco Holding Hispania, S.L.62900005</v>
          </cell>
          <cell r="F25">
            <v>5140201</v>
          </cell>
          <cell r="G25" t="str">
            <v>Anejo_III_2_0082</v>
          </cell>
          <cell r="H25" t="str">
            <v xml:space="preserve">C3_1_0435 </v>
          </cell>
        </row>
        <row r="26">
          <cell r="E26" t="str">
            <v>Banesco Holding Hispania, S.L.62900006</v>
          </cell>
          <cell r="F26">
            <v>5140601</v>
          </cell>
          <cell r="G26" t="str">
            <v>Anejo_III_2_0082</v>
          </cell>
          <cell r="H26" t="str">
            <v xml:space="preserve">C3_1_0435 </v>
          </cell>
        </row>
        <row r="27">
          <cell r="E27" t="str">
            <v>Banesco Holding Hispania, S.L.62900007</v>
          </cell>
          <cell r="F27">
            <v>5141001</v>
          </cell>
          <cell r="G27" t="str">
            <v>Anejo_III_2_0082</v>
          </cell>
          <cell r="H27" t="str">
            <v xml:space="preserve">C3_1_0435 </v>
          </cell>
        </row>
        <row r="28">
          <cell r="E28" t="str">
            <v>Banesco Holding Hispania, S.L.62900008</v>
          </cell>
          <cell r="F28">
            <v>5141001</v>
          </cell>
          <cell r="G28" t="str">
            <v>Anejo_III_2_0082</v>
          </cell>
          <cell r="H28" t="str">
            <v xml:space="preserve">C3_1_0435 </v>
          </cell>
        </row>
        <row r="29">
          <cell r="E29" t="str">
            <v>Banesco Holding Hispania, S.L.62900009</v>
          </cell>
          <cell r="F29">
            <v>5141601</v>
          </cell>
          <cell r="G29" t="str">
            <v>Anejo_III_2_0082</v>
          </cell>
          <cell r="H29" t="str">
            <v xml:space="preserve">C3_1_0435 </v>
          </cell>
        </row>
        <row r="30">
          <cell r="E30" t="str">
            <v>Banesco Holding Hispania, S.L.62900010</v>
          </cell>
          <cell r="F30">
            <v>514010401</v>
          </cell>
          <cell r="G30" t="str">
            <v>Anejo_III_2_0082</v>
          </cell>
          <cell r="H30" t="str">
            <v xml:space="preserve">C3_1_0435 </v>
          </cell>
        </row>
        <row r="31">
          <cell r="E31" t="str">
            <v>Banesco Holding Hispania, S.L.62900011</v>
          </cell>
          <cell r="F31">
            <v>5141601</v>
          </cell>
          <cell r="G31" t="str">
            <v>Anejo_III_2_0082</v>
          </cell>
          <cell r="H31" t="str">
            <v xml:space="preserve">C3_1_0435 </v>
          </cell>
        </row>
        <row r="32">
          <cell r="E32" t="str">
            <v>Banesco Holding Hispania, S.L.62900013</v>
          </cell>
          <cell r="F32">
            <v>5141601</v>
          </cell>
          <cell r="G32" t="str">
            <v>Anejo_III_2_0082</v>
          </cell>
          <cell r="H32" t="str">
            <v xml:space="preserve">C3_1_0435 </v>
          </cell>
        </row>
        <row r="33">
          <cell r="E33" t="str">
            <v>Banesco Holding Hispania, S.L.62900015</v>
          </cell>
          <cell r="F33">
            <v>5141601</v>
          </cell>
          <cell r="G33" t="str">
            <v>Anejo_III_2_0082</v>
          </cell>
          <cell r="H33" t="str">
            <v xml:space="preserve">C3_1_0435 </v>
          </cell>
        </row>
        <row r="34">
          <cell r="E34" t="str">
            <v>Banesco Holding Hispania, S.L.62900016</v>
          </cell>
          <cell r="F34">
            <v>5141601</v>
          </cell>
          <cell r="G34" t="str">
            <v>Anejo_III_2_0082</v>
          </cell>
          <cell r="H34" t="str">
            <v xml:space="preserve">C3_1_0435 </v>
          </cell>
        </row>
        <row r="35">
          <cell r="E35" t="str">
            <v>Banesco Holding Hispania, S.L.62900018</v>
          </cell>
          <cell r="F35">
            <v>5130601</v>
          </cell>
          <cell r="G35" t="str">
            <v>Anejo_III_2_0081</v>
          </cell>
          <cell r="H35" t="str">
            <v xml:space="preserve">C3_1_0430 </v>
          </cell>
        </row>
        <row r="36">
          <cell r="E36" t="str">
            <v>Banesco Holding Hispania, S.L.62910002</v>
          </cell>
          <cell r="F36">
            <v>5141601</v>
          </cell>
          <cell r="G36" t="str">
            <v>Anejo_III_2_0082</v>
          </cell>
          <cell r="H36" t="str">
            <v xml:space="preserve">C3_1_0435 </v>
          </cell>
        </row>
        <row r="37">
          <cell r="E37" t="str">
            <v>Banesco Holding Hispania, S.L.62920000</v>
          </cell>
          <cell r="F37">
            <v>5141601</v>
          </cell>
          <cell r="G37" t="str">
            <v>Anejo_III_2_0082</v>
          </cell>
          <cell r="H37" t="str">
            <v xml:space="preserve">C3_1_0435 </v>
          </cell>
        </row>
        <row r="38">
          <cell r="E38" t="str">
            <v>Banesco Holding Hispania, S.L.63110000</v>
          </cell>
          <cell r="F38">
            <v>514140201</v>
          </cell>
          <cell r="G38" t="str">
            <v>Anejo_III_2_0082</v>
          </cell>
          <cell r="H38" t="str">
            <v xml:space="preserve">C3_1_0435 </v>
          </cell>
        </row>
        <row r="39">
          <cell r="E39" t="str">
            <v>Banesco Holding Hispania, S.L.68000000</v>
          </cell>
          <cell r="F39">
            <v>5150201</v>
          </cell>
          <cell r="G39" t="str">
            <v>IS_2_0088</v>
          </cell>
          <cell r="H39" t="str">
            <v xml:space="preserve">C3_1_0478 </v>
          </cell>
        </row>
        <row r="40">
          <cell r="E40" t="str">
            <v>Banesco Holding Hispania, S.L.68100000</v>
          </cell>
          <cell r="F40">
            <v>51501010101</v>
          </cell>
          <cell r="G40" t="str">
            <v>IS_2_0086</v>
          </cell>
          <cell r="H40" t="str">
            <v xml:space="preserve">C3_1_0467 </v>
          </cell>
        </row>
        <row r="41">
          <cell r="E41" t="str">
            <v>Banesco Holding Hispania, S.L.76130000</v>
          </cell>
          <cell r="F41">
            <v>50105060301</v>
          </cell>
          <cell r="G41" t="str">
            <v>Anejo_III_2_0001</v>
          </cell>
          <cell r="H41" t="str">
            <v xml:space="preserve">C3_1_0115 </v>
          </cell>
        </row>
        <row r="42">
          <cell r="E42" t="str">
            <v>Banesco Holding Hispania, S.L.76212101</v>
          </cell>
          <cell r="F42">
            <v>5010901</v>
          </cell>
          <cell r="G42" t="str">
            <v>Anejo_III_2_0001</v>
          </cell>
          <cell r="H42" t="str">
            <v xml:space="preserve">C3_1_0136 </v>
          </cell>
        </row>
        <row r="43">
          <cell r="E43" t="str">
            <v>Banesco Holding Hispania, S.L.76212102</v>
          </cell>
          <cell r="F43">
            <v>5010901</v>
          </cell>
          <cell r="G43" t="str">
            <v>Anejo_III_2_0001</v>
          </cell>
          <cell r="H43" t="str">
            <v xml:space="preserve">C3_1_0136 </v>
          </cell>
        </row>
        <row r="44">
          <cell r="E44" t="str">
            <v>Banesco Holding Hispania, S.L.76900001</v>
          </cell>
          <cell r="F44">
            <v>5010901</v>
          </cell>
          <cell r="G44" t="str">
            <v>Anejo_III_2_0001</v>
          </cell>
          <cell r="H44" t="str">
            <v xml:space="preserve">C3_1_0136 </v>
          </cell>
        </row>
        <row r="45">
          <cell r="E45" t="str">
            <v>Banesco Holding Hispania, S.L.76900100</v>
          </cell>
          <cell r="F45">
            <v>5010901</v>
          </cell>
          <cell r="G45" t="str">
            <v>Anejo_III_2_0001</v>
          </cell>
          <cell r="H45" t="str">
            <v xml:space="preserve">C3_1_0136 </v>
          </cell>
        </row>
        <row r="46">
          <cell r="E46" t="str">
            <v>Banesco Holding Hispania, S.L.66200001</v>
          </cell>
          <cell r="F46">
            <v>502020701</v>
          </cell>
          <cell r="G46" t="str">
            <v>Anejo_III_2_0005</v>
          </cell>
          <cell r="H46" t="str">
            <v xml:space="preserve">C3_1_0157 </v>
          </cell>
        </row>
        <row r="47">
          <cell r="E47" t="str">
            <v>Banesco Holding Hispania, S.L.66200100</v>
          </cell>
          <cell r="F47">
            <v>502020701</v>
          </cell>
          <cell r="G47" t="str">
            <v>Anejo_III_2_0005</v>
          </cell>
          <cell r="H47" t="str">
            <v xml:space="preserve">C3_1_0157 </v>
          </cell>
        </row>
        <row r="48">
          <cell r="E48" t="str">
            <v>Banesco Holding Hispania, S.L.66300000</v>
          </cell>
          <cell r="F48">
            <v>5080102</v>
          </cell>
          <cell r="G48" t="str">
            <v>Anejo_III_2_0041</v>
          </cell>
          <cell r="H48" t="str">
            <v xml:space="preserve">C3_1_0351 </v>
          </cell>
        </row>
        <row r="49">
          <cell r="E49" t="str">
            <v>Banesco Holding Hispania, S.L.76300000</v>
          </cell>
          <cell r="F49">
            <v>5080101</v>
          </cell>
          <cell r="G49" t="str">
            <v>Anejo_III_2_0041</v>
          </cell>
          <cell r="H49" t="str">
            <v xml:space="preserve">C3_1_0351 </v>
          </cell>
        </row>
        <row r="50">
          <cell r="E50" t="str">
            <v>Banesco Holding Hispania, S.L.76320000</v>
          </cell>
          <cell r="F50">
            <v>5080401</v>
          </cell>
          <cell r="G50" t="str">
            <v>Anejo_III_2_0043</v>
          </cell>
          <cell r="H50" t="str">
            <v xml:space="preserve">C3_1_0361 </v>
          </cell>
        </row>
        <row r="51">
          <cell r="E51" t="str">
            <v>Banesco Holding Hispania, S.L.66800001</v>
          </cell>
          <cell r="F51">
            <v>50901</v>
          </cell>
          <cell r="G51" t="str">
            <v>Anejo_III_2_0050</v>
          </cell>
          <cell r="H51" t="str">
            <v xml:space="preserve">C3_1_0385 </v>
          </cell>
        </row>
        <row r="52">
          <cell r="E52" t="str">
            <v>Banesco Holding Hispania, S.L.76800001</v>
          </cell>
          <cell r="F52">
            <v>50901</v>
          </cell>
          <cell r="G52" t="str">
            <v>Anejo_III_2_0050</v>
          </cell>
          <cell r="H52" t="str">
            <v xml:space="preserve">C3_1_0385 </v>
          </cell>
        </row>
        <row r="53">
          <cell r="E53" t="str">
            <v>Banesco Holding Hispania, S.L.76800100</v>
          </cell>
          <cell r="F53">
            <v>50901</v>
          </cell>
          <cell r="G53" t="str">
            <v>Anejo_III_2_0050</v>
          </cell>
          <cell r="H53" t="str">
            <v xml:space="preserve">C3_1_0385 </v>
          </cell>
        </row>
        <row r="54">
          <cell r="E54" t="str">
            <v>Banesco Holding Hispania, S.L.76680000</v>
          </cell>
          <cell r="F54">
            <v>5080401</v>
          </cell>
          <cell r="G54" t="str">
            <v>Anejo_III_2_0043</v>
          </cell>
          <cell r="H54" t="str">
            <v xml:space="preserve">C3_1_0361 </v>
          </cell>
        </row>
        <row r="55">
          <cell r="E55" t="str">
            <v>Banesco Holding Hispania, S.L.20300001</v>
          </cell>
          <cell r="F55">
            <v>116020101</v>
          </cell>
          <cell r="G55" t="str">
            <v>Anejo_III_1_0500</v>
          </cell>
          <cell r="H55" t="str">
            <v>C1_1_0501</v>
          </cell>
        </row>
        <row r="56">
          <cell r="E56" t="str">
            <v>Banesco Holding Hispania, S.L.20300004</v>
          </cell>
          <cell r="F56">
            <v>116020101</v>
          </cell>
          <cell r="G56" t="str">
            <v>Anejo_III_1_0500</v>
          </cell>
          <cell r="H56" t="str">
            <v>C1_1_0501</v>
          </cell>
        </row>
        <row r="57">
          <cell r="E57" t="str">
            <v>Banesco Holding Hispania, S.L.20300005</v>
          </cell>
          <cell r="F57">
            <v>116020101</v>
          </cell>
          <cell r="G57" t="str">
            <v>Anejo_III_1_0500</v>
          </cell>
          <cell r="H57" t="str">
            <v>C1_1_0501</v>
          </cell>
        </row>
        <row r="58">
          <cell r="E58" t="str">
            <v>Banesco Holding Hispania, S.L.20600001</v>
          </cell>
          <cell r="F58">
            <v>116020101</v>
          </cell>
          <cell r="G58" t="str">
            <v>Anejo_III_1_0500</v>
          </cell>
          <cell r="H58" t="str">
            <v>C1_1_0501</v>
          </cell>
        </row>
        <row r="59">
          <cell r="E59" t="str">
            <v>Banesco Holding Hispania, S.L.28060001</v>
          </cell>
          <cell r="F59">
            <v>116020101</v>
          </cell>
          <cell r="G59" t="str">
            <v>Anejo_III_1_0500</v>
          </cell>
          <cell r="H59" t="str">
            <v>C1_1_0501</v>
          </cell>
        </row>
        <row r="60">
          <cell r="E60" t="str">
            <v>Banesco Holding Hispania, S.L.21000001</v>
          </cell>
          <cell r="F60">
            <v>11501010302</v>
          </cell>
          <cell r="G60" t="str">
            <v>Anejo_III_1_0466</v>
          </cell>
          <cell r="H60" t="str">
            <v>C1_1_0467</v>
          </cell>
        </row>
        <row r="61">
          <cell r="E61" t="str">
            <v>Banesco Holding Hispania, S.L.21100001</v>
          </cell>
          <cell r="F61">
            <v>11501010302</v>
          </cell>
          <cell r="G61" t="str">
            <v>Anejo_III_1_0466</v>
          </cell>
          <cell r="H61" t="str">
            <v>C1_1_0467</v>
          </cell>
        </row>
        <row r="62">
          <cell r="E62" t="str">
            <v>Banesco Holding Hispania, S.L.21200001</v>
          </cell>
          <cell r="F62">
            <v>11501010302</v>
          </cell>
          <cell r="G62" t="str">
            <v>Anejo_III_1_0466</v>
          </cell>
          <cell r="H62" t="str">
            <v>C1_1_0467</v>
          </cell>
        </row>
        <row r="63">
          <cell r="E63" t="str">
            <v>Banesco Holding Hispania, S.L.21200002</v>
          </cell>
          <cell r="F63">
            <v>11501010302</v>
          </cell>
          <cell r="G63" t="str">
            <v>Anejo_III_1_0466</v>
          </cell>
          <cell r="H63" t="str">
            <v>C1_1_0467</v>
          </cell>
        </row>
        <row r="64">
          <cell r="E64" t="str">
            <v>Banesco Holding Hispania, S.L.21200003</v>
          </cell>
          <cell r="F64">
            <v>11501010302</v>
          </cell>
          <cell r="G64" t="str">
            <v>Anejo_III_1_0466</v>
          </cell>
          <cell r="H64" t="str">
            <v>C1_1_0467</v>
          </cell>
        </row>
        <row r="65">
          <cell r="E65" t="str">
            <v>Banesco Holding Hispania, S.L.21200004</v>
          </cell>
          <cell r="F65">
            <v>11501010302</v>
          </cell>
          <cell r="G65" t="str">
            <v>Anejo_III_1_0466</v>
          </cell>
          <cell r="H65" t="str">
            <v>C1_1_0467</v>
          </cell>
        </row>
        <row r="66">
          <cell r="E66" t="str">
            <v>Banesco Holding Hispania, S.L.21200005</v>
          </cell>
          <cell r="F66">
            <v>11501010302</v>
          </cell>
          <cell r="G66" t="str">
            <v>Anejo_III_1_0466</v>
          </cell>
          <cell r="H66" t="str">
            <v>C1_1_0467</v>
          </cell>
        </row>
        <row r="67">
          <cell r="E67" t="str">
            <v>Banesco Holding Hispania, S.L.21200006</v>
          </cell>
          <cell r="F67">
            <v>11501010302</v>
          </cell>
          <cell r="G67" t="str">
            <v>Anejo_III_1_0466</v>
          </cell>
          <cell r="H67" t="str">
            <v>C1_1_0467</v>
          </cell>
        </row>
        <row r="68">
          <cell r="E68" t="str">
            <v>Banesco Holding Hispania, S.L.21200007</v>
          </cell>
          <cell r="F68">
            <v>11501010302</v>
          </cell>
          <cell r="G68" t="str">
            <v>Anejo_III_1_0466</v>
          </cell>
          <cell r="H68" t="str">
            <v>C1_1_0467</v>
          </cell>
        </row>
        <row r="69">
          <cell r="E69" t="str">
            <v>Banesco Holding Hispania, S.L.21200008</v>
          </cell>
          <cell r="F69">
            <v>11501010302</v>
          </cell>
          <cell r="G69" t="str">
            <v>Anejo_III_1_0466</v>
          </cell>
          <cell r="H69" t="str">
            <v>C1_1_0467</v>
          </cell>
        </row>
        <row r="70">
          <cell r="E70" t="str">
            <v>Banesco Holding Hispania, S.L.21200009</v>
          </cell>
          <cell r="F70">
            <v>11501010302</v>
          </cell>
          <cell r="G70" t="str">
            <v>Anejo_III_1_0466</v>
          </cell>
          <cell r="H70" t="str">
            <v>C1_1_0467</v>
          </cell>
        </row>
        <row r="71">
          <cell r="E71" t="str">
            <v>Banesco Holding Hispania, S.L.21200010</v>
          </cell>
          <cell r="F71">
            <v>11501010302</v>
          </cell>
          <cell r="G71" t="str">
            <v>Anejo_III_1_0466</v>
          </cell>
          <cell r="H71" t="str">
            <v>C1_1_0467</v>
          </cell>
        </row>
        <row r="72">
          <cell r="E72" t="str">
            <v>Banesco Holding Hispania, S.L.21600001</v>
          </cell>
          <cell r="F72">
            <v>11501010302</v>
          </cell>
          <cell r="G72" t="str">
            <v>Anejo_III_1_0466</v>
          </cell>
          <cell r="H72" t="str">
            <v>C1_1_0467</v>
          </cell>
        </row>
        <row r="73">
          <cell r="E73" t="str">
            <v>Banesco Holding Hispania, S.L.21600002</v>
          </cell>
          <cell r="F73">
            <v>11501010302</v>
          </cell>
          <cell r="G73" t="str">
            <v>Anejo_III_1_0466</v>
          </cell>
          <cell r="H73" t="str">
            <v>C1_1_0467</v>
          </cell>
        </row>
        <row r="74">
          <cell r="E74" t="str">
            <v>Banesco Holding Hispania, S.L.21600003</v>
          </cell>
          <cell r="F74">
            <v>11501010302</v>
          </cell>
          <cell r="G74" t="str">
            <v>Anejo_III_1_0466</v>
          </cell>
          <cell r="H74" t="str">
            <v>C1_1_0467</v>
          </cell>
        </row>
        <row r="75">
          <cell r="E75" t="str">
            <v>Banesco Holding Hispania, S.L.21600004</v>
          </cell>
          <cell r="F75">
            <v>11501010302</v>
          </cell>
          <cell r="G75" t="str">
            <v>Anejo_III_1_0466</v>
          </cell>
          <cell r="H75" t="str">
            <v>C1_1_0467</v>
          </cell>
        </row>
        <row r="76">
          <cell r="E76" t="str">
            <v>Banesco Holding Hispania, S.L.21600005</v>
          </cell>
          <cell r="F76">
            <v>11501010302</v>
          </cell>
          <cell r="G76" t="str">
            <v>Anejo_III_1_0466</v>
          </cell>
          <cell r="H76" t="str">
            <v>C1_1_0467</v>
          </cell>
        </row>
        <row r="77">
          <cell r="E77" t="str">
            <v>Banesco Holding Hispania, S.L.21600006</v>
          </cell>
          <cell r="F77">
            <v>11501010302</v>
          </cell>
          <cell r="G77" t="str">
            <v>Anejo_III_1_0466</v>
          </cell>
          <cell r="H77" t="str">
            <v>C1_1_0467</v>
          </cell>
        </row>
        <row r="78">
          <cell r="E78" t="str">
            <v>Banesco Holding Hispania, S.L.21600007</v>
          </cell>
          <cell r="F78">
            <v>11501010302</v>
          </cell>
          <cell r="G78" t="str">
            <v>Anejo_III_1_0466</v>
          </cell>
          <cell r="H78" t="str">
            <v>C1_1_0467</v>
          </cell>
        </row>
        <row r="79">
          <cell r="E79" t="str">
            <v>Banesco Holding Hispania, S.L.21700001</v>
          </cell>
          <cell r="F79">
            <v>11501010102</v>
          </cell>
          <cell r="G79" t="str">
            <v>Anejo_III_1_0466</v>
          </cell>
          <cell r="H79" t="str">
            <v>C1_1_0467</v>
          </cell>
        </row>
        <row r="80">
          <cell r="E80" t="str">
            <v>Banesco Holding Hispania, S.L.21700002</v>
          </cell>
          <cell r="F80">
            <v>11501010102</v>
          </cell>
          <cell r="G80" t="str">
            <v>Anejo_III_1_0466</v>
          </cell>
          <cell r="H80" t="str">
            <v>C1_1_0467</v>
          </cell>
        </row>
        <row r="81">
          <cell r="E81" t="str">
            <v>Banesco Holding Hispania, S.L.21700003</v>
          </cell>
          <cell r="F81">
            <v>11501010102</v>
          </cell>
          <cell r="G81" t="str">
            <v>Anejo_III_1_0466</v>
          </cell>
          <cell r="H81" t="str">
            <v>C1_1_0467</v>
          </cell>
        </row>
        <row r="82">
          <cell r="E82" t="str">
            <v>Banesco Holding Hispania, S.L.21900001</v>
          </cell>
          <cell r="F82">
            <v>11501010502</v>
          </cell>
          <cell r="G82" t="str">
            <v>Anejo_III_1_0466</v>
          </cell>
          <cell r="H82" t="str">
            <v>C1_1_0467</v>
          </cell>
        </row>
        <row r="83">
          <cell r="E83" t="str">
            <v>Banesco Holding Hispania, S.L.21900002</v>
          </cell>
          <cell r="F83">
            <v>11501010502</v>
          </cell>
          <cell r="G83" t="str">
            <v>Anejo_III_1_0466</v>
          </cell>
          <cell r="H83" t="str">
            <v>C1_1_0467</v>
          </cell>
        </row>
        <row r="84">
          <cell r="E84" t="str">
            <v>Banesco Holding Hispania, S.L.21900003</v>
          </cell>
          <cell r="F84">
            <v>11501010502</v>
          </cell>
          <cell r="G84" t="str">
            <v>Anejo_III_1_0466</v>
          </cell>
          <cell r="H84" t="str">
            <v>C1_1_0467</v>
          </cell>
        </row>
        <row r="85">
          <cell r="E85" t="str">
            <v>Banesco Holding Hispania, S.L.21900004</v>
          </cell>
          <cell r="F85">
            <v>11501010502</v>
          </cell>
          <cell r="G85" t="str">
            <v>Anejo_III_1_0466</v>
          </cell>
          <cell r="H85" t="str">
            <v>C1_1_0467</v>
          </cell>
        </row>
        <row r="86">
          <cell r="E86" t="str">
            <v>Banesco Holding Hispania, S.L.28110001</v>
          </cell>
          <cell r="F86">
            <v>11501010302</v>
          </cell>
          <cell r="G86" t="str">
            <v>Anejo_III_1_0466</v>
          </cell>
          <cell r="H86" t="str">
            <v>C1_1_0467</v>
          </cell>
        </row>
        <row r="87">
          <cell r="E87" t="str">
            <v>Banesco Holding Hispania, S.L.28120001</v>
          </cell>
          <cell r="F87">
            <v>11501010302</v>
          </cell>
          <cell r="G87" t="str">
            <v>Anejo_III_1_0466</v>
          </cell>
          <cell r="H87" t="str">
            <v>C1_1_0467</v>
          </cell>
        </row>
        <row r="88">
          <cell r="E88" t="str">
            <v>Banesco Holding Hispania, S.L.28120002</v>
          </cell>
          <cell r="F88">
            <v>11501010302</v>
          </cell>
          <cell r="G88" t="str">
            <v>Anejo_III_1_0466</v>
          </cell>
          <cell r="H88" t="str">
            <v>C1_1_0467</v>
          </cell>
        </row>
        <row r="89">
          <cell r="E89" t="str">
            <v>Banesco Holding Hispania, S.L.28120003</v>
          </cell>
          <cell r="F89">
            <v>11501010302</v>
          </cell>
          <cell r="G89" t="str">
            <v>Anejo_III_1_0466</v>
          </cell>
          <cell r="H89" t="str">
            <v>C1_1_0467</v>
          </cell>
        </row>
        <row r="90">
          <cell r="E90" t="str">
            <v>Banesco Holding Hispania, S.L.28120004</v>
          </cell>
          <cell r="F90">
            <v>11501010302</v>
          </cell>
          <cell r="G90" t="str">
            <v>Anejo_III_1_0466</v>
          </cell>
          <cell r="H90" t="str">
            <v>C1_1_0467</v>
          </cell>
        </row>
        <row r="91">
          <cell r="E91" t="str">
            <v>Banesco Holding Hispania, S.L.28120005</v>
          </cell>
          <cell r="F91">
            <v>11501010302</v>
          </cell>
          <cell r="G91" t="str">
            <v>Anejo_III_1_0466</v>
          </cell>
          <cell r="H91" t="str">
            <v>C1_1_0467</v>
          </cell>
        </row>
        <row r="92">
          <cell r="E92" t="str">
            <v>Banesco Holding Hispania, S.L.28120006</v>
          </cell>
          <cell r="F92">
            <v>11501010302</v>
          </cell>
          <cell r="G92" t="str">
            <v>Anejo_III_1_0466</v>
          </cell>
          <cell r="H92" t="str">
            <v>C1_1_0467</v>
          </cell>
        </row>
        <row r="93">
          <cell r="E93" t="str">
            <v>Banesco Holding Hispania, S.L.28120007</v>
          </cell>
          <cell r="F93">
            <v>11501010302</v>
          </cell>
          <cell r="G93" t="str">
            <v>Anejo_III_1_0466</v>
          </cell>
          <cell r="H93" t="str">
            <v>C1_1_0467</v>
          </cell>
        </row>
        <row r="94">
          <cell r="E94" t="str">
            <v>Banesco Holding Hispania, S.L.28120008</v>
          </cell>
          <cell r="F94">
            <v>11501010302</v>
          </cell>
          <cell r="G94" t="str">
            <v>Anejo_III_1_0466</v>
          </cell>
          <cell r="H94" t="str">
            <v>C1_1_0467</v>
          </cell>
        </row>
        <row r="95">
          <cell r="E95" t="str">
            <v>Banesco Holding Hispania, S.L.28120009</v>
          </cell>
          <cell r="F95">
            <v>11501010302</v>
          </cell>
          <cell r="G95" t="str">
            <v>Anejo_III_1_0466</v>
          </cell>
          <cell r="H95" t="str">
            <v>C1_1_0467</v>
          </cell>
        </row>
        <row r="96">
          <cell r="E96" t="str">
            <v>Banesco Holding Hispania, S.L.28120010</v>
          </cell>
          <cell r="F96">
            <v>11501010302</v>
          </cell>
          <cell r="G96" t="str">
            <v>Anejo_III_1_0466</v>
          </cell>
          <cell r="H96" t="str">
            <v>C1_1_0467</v>
          </cell>
        </row>
        <row r="97">
          <cell r="E97" t="str">
            <v>Banesco Holding Hispania, S.L.28160001</v>
          </cell>
          <cell r="F97">
            <v>11501010302</v>
          </cell>
          <cell r="G97" t="str">
            <v>Anejo_III_1_0466</v>
          </cell>
          <cell r="H97" t="str">
            <v>C1_1_0467</v>
          </cell>
        </row>
        <row r="98">
          <cell r="E98" t="str">
            <v>Banesco Holding Hispania, S.L.28160002</v>
          </cell>
          <cell r="F98">
            <v>11501010302</v>
          </cell>
          <cell r="G98" t="str">
            <v>Anejo_III_1_0466</v>
          </cell>
          <cell r="H98" t="str">
            <v>C1_1_0467</v>
          </cell>
        </row>
        <row r="99">
          <cell r="E99" t="str">
            <v>Banesco Holding Hispania, S.L.28160003</v>
          </cell>
          <cell r="F99">
            <v>11501010302</v>
          </cell>
          <cell r="G99" t="str">
            <v>Anejo_III_1_0466</v>
          </cell>
          <cell r="H99" t="str">
            <v>C1_1_0467</v>
          </cell>
        </row>
        <row r="100">
          <cell r="E100" t="str">
            <v>Banesco Holding Hispania, S.L.28160004</v>
          </cell>
          <cell r="F100">
            <v>11501010302</v>
          </cell>
          <cell r="G100" t="str">
            <v>Anejo_III_1_0466</v>
          </cell>
          <cell r="H100" t="str">
            <v>C1_1_0467</v>
          </cell>
        </row>
        <row r="101">
          <cell r="E101" t="str">
            <v>Banesco Holding Hispania, S.L.28160005</v>
          </cell>
          <cell r="F101">
            <v>11501010302</v>
          </cell>
          <cell r="G101" t="str">
            <v>Anejo_III_1_0466</v>
          </cell>
          <cell r="H101" t="str">
            <v>C1_1_0467</v>
          </cell>
        </row>
        <row r="102">
          <cell r="E102" t="str">
            <v>Banesco Holding Hispania, S.L.28160006</v>
          </cell>
          <cell r="F102">
            <v>11501010302</v>
          </cell>
          <cell r="G102" t="str">
            <v>Anejo_III_1_0466</v>
          </cell>
          <cell r="H102" t="str">
            <v>C1_1_0467</v>
          </cell>
        </row>
        <row r="103">
          <cell r="E103" t="str">
            <v>Banesco Holding Hispania, S.L.28160007</v>
          </cell>
          <cell r="F103">
            <v>11501010302</v>
          </cell>
          <cell r="G103" t="str">
            <v>Anejo_III_1_0466</v>
          </cell>
          <cell r="H103" t="str">
            <v>C1_1_0467</v>
          </cell>
        </row>
        <row r="104">
          <cell r="E104" t="str">
            <v>Banesco Holding Hispania, S.L.28170001</v>
          </cell>
          <cell r="F104">
            <v>11501010102</v>
          </cell>
          <cell r="G104" t="str">
            <v>Anejo_III_1_0466</v>
          </cell>
          <cell r="H104" t="str">
            <v>C1_1_0467</v>
          </cell>
        </row>
        <row r="105">
          <cell r="E105" t="str">
            <v>Banesco Holding Hispania, S.L.28170002</v>
          </cell>
          <cell r="F105">
            <v>11501010102</v>
          </cell>
          <cell r="G105" t="str">
            <v>Anejo_III_1_0466</v>
          </cell>
          <cell r="H105" t="str">
            <v>C1_1_0467</v>
          </cell>
        </row>
        <row r="106">
          <cell r="E106" t="str">
            <v>Banesco Holding Hispania, S.L.28170003</v>
          </cell>
          <cell r="F106">
            <v>11501010102</v>
          </cell>
          <cell r="G106" t="str">
            <v>Anejo_III_1_0466</v>
          </cell>
          <cell r="H106" t="str">
            <v>C1_1_0467</v>
          </cell>
        </row>
        <row r="107">
          <cell r="E107" t="str">
            <v>Banesco Holding Hispania, S.L.28190001</v>
          </cell>
          <cell r="F107">
            <v>11501010502</v>
          </cell>
          <cell r="G107" t="str">
            <v>Anejo_III_1_0466</v>
          </cell>
          <cell r="H107" t="str">
            <v>C1_1_0467</v>
          </cell>
        </row>
        <row r="108">
          <cell r="E108" t="str">
            <v>Banesco Holding Hispania, S.L.28190002</v>
          </cell>
          <cell r="F108">
            <v>11501010502</v>
          </cell>
          <cell r="G108" t="str">
            <v>Anejo_III_1_0466</v>
          </cell>
          <cell r="H108" t="str">
            <v>C1_1_0467</v>
          </cell>
        </row>
        <row r="109">
          <cell r="E109" t="str">
            <v>Banesco Holding Hispania, S.L.28190003</v>
          </cell>
          <cell r="F109">
            <v>11501010502</v>
          </cell>
          <cell r="G109" t="str">
            <v>Anejo_III_1_0466</v>
          </cell>
          <cell r="H109" t="str">
            <v>C1_1_0467</v>
          </cell>
        </row>
        <row r="110">
          <cell r="E110" t="str">
            <v>Banesco Holding Hispania, S.L.28190004</v>
          </cell>
          <cell r="F110">
            <v>11501010502</v>
          </cell>
          <cell r="G110" t="str">
            <v>Anejo_III_1_0466</v>
          </cell>
          <cell r="H110" t="str">
            <v>C1_1_0467</v>
          </cell>
        </row>
        <row r="111">
          <cell r="E111" t="str">
            <v>Banesco Holding Hispania, S.L.24030001</v>
          </cell>
          <cell r="F111">
            <v>11203010201</v>
          </cell>
          <cell r="G111" t="str">
            <v>Anejo_III_1_0440</v>
          </cell>
          <cell r="H111" t="str">
            <v>C1_1_0443</v>
          </cell>
        </row>
        <row r="112">
          <cell r="E112" t="str">
            <v>Banesco Holding Hispania, S.L.24030002</v>
          </cell>
          <cell r="F112">
            <v>11203010201</v>
          </cell>
          <cell r="G112" t="str">
            <v>Anejo_III_1_0440</v>
          </cell>
          <cell r="H112" t="str">
            <v>C1_1_0443</v>
          </cell>
        </row>
        <row r="113">
          <cell r="E113" t="str">
            <v>Banesco Holding Hispania, S.L.24030003</v>
          </cell>
          <cell r="F113">
            <v>11203010201</v>
          </cell>
          <cell r="G113" t="str">
            <v>Anejo_III_1_0440</v>
          </cell>
          <cell r="H113" t="str">
            <v>C1_1_0443</v>
          </cell>
        </row>
        <row r="114">
          <cell r="E114" t="str">
            <v>Banesco Holding Hispania, S.L.24030004</v>
          </cell>
          <cell r="F114">
            <v>11203010201</v>
          </cell>
          <cell r="G114" t="str">
            <v>Anejo_III_1_0440</v>
          </cell>
          <cell r="H114" t="str">
            <v>C1_1_0443</v>
          </cell>
        </row>
        <row r="115">
          <cell r="E115" t="str">
            <v>Banesco Holding Hispania, S.L.24030005</v>
          </cell>
          <cell r="F115">
            <v>11203010201</v>
          </cell>
          <cell r="G115" t="str">
            <v>Anejo_III_1_0440</v>
          </cell>
          <cell r="H115" t="str">
            <v>C1_1_0443</v>
          </cell>
        </row>
        <row r="116">
          <cell r="E116" t="str">
            <v>Banesco Holding Hispania, S.L.24030006</v>
          </cell>
          <cell r="F116">
            <v>11203010201</v>
          </cell>
          <cell r="G116" t="str">
            <v>Anejo_III_1_0440</v>
          </cell>
          <cell r="H116" t="str">
            <v>C1_1_0443</v>
          </cell>
        </row>
        <row r="117">
          <cell r="E117" t="str">
            <v>Banesco Holding Hispania, S.L.24030101</v>
          </cell>
          <cell r="F117">
            <v>11203010201</v>
          </cell>
          <cell r="G117" t="str">
            <v>Anejo_III_1_0440</v>
          </cell>
          <cell r="H117" t="str">
            <v>C1_1_0443</v>
          </cell>
        </row>
        <row r="118">
          <cell r="E118" t="str">
            <v>Banesco Holding Hispania, S.L.29330001</v>
          </cell>
          <cell r="F118">
            <v>106020204</v>
          </cell>
          <cell r="G118" t="str">
            <v>Anejo_III_1_0353</v>
          </cell>
          <cell r="H118" t="str">
            <v>C1_1_0350</v>
          </cell>
        </row>
        <row r="119">
          <cell r="E119" t="str">
            <v>Banesco Holding Hispania, S.L.47400005</v>
          </cell>
          <cell r="F119">
            <v>1170201</v>
          </cell>
          <cell r="G119" t="str">
            <v>Anejo_III_1_0507</v>
          </cell>
          <cell r="H119" t="str">
            <v>C1_1_0507</v>
          </cell>
        </row>
        <row r="120">
          <cell r="E120" t="str">
            <v>Banesco Holding Hispania, S.L.47450000</v>
          </cell>
          <cell r="F120">
            <v>1170201</v>
          </cell>
          <cell r="G120" t="str">
            <v>Anejo_III_1_0507</v>
          </cell>
          <cell r="H120" t="str">
            <v>C1_1_0507</v>
          </cell>
        </row>
        <row r="121">
          <cell r="E121" t="str">
            <v>Banesco Holding Hispania, S.L.46000005</v>
          </cell>
          <cell r="F121">
            <v>119020301</v>
          </cell>
          <cell r="G121" t="str">
            <v>Anejo_III_1_0517</v>
          </cell>
          <cell r="H121" t="str">
            <v>C1_1_0524</v>
          </cell>
        </row>
        <row r="122">
          <cell r="E122" t="str">
            <v>Banesco Holding Hispania, S.L.47000000</v>
          </cell>
          <cell r="F122">
            <v>1170101</v>
          </cell>
          <cell r="G122" t="str">
            <v>Anejo_III_1_0506</v>
          </cell>
          <cell r="H122" t="str">
            <v>C1_1_0506</v>
          </cell>
        </row>
        <row r="123">
          <cell r="E123" t="str">
            <v>Banesco Holding Hispania, S.L.47090000</v>
          </cell>
          <cell r="F123">
            <v>1170101</v>
          </cell>
          <cell r="G123" t="str">
            <v>Anejo_III_1_0506</v>
          </cell>
          <cell r="H123" t="str">
            <v>C1_1_0506</v>
          </cell>
        </row>
        <row r="124">
          <cell r="E124" t="str">
            <v>Banesco Holding Hispania, S.L.47300000</v>
          </cell>
          <cell r="F124">
            <v>1170101</v>
          </cell>
          <cell r="G124" t="str">
            <v>Anejo_III_1_0506</v>
          </cell>
          <cell r="H124" t="str">
            <v>C1_1_0506</v>
          </cell>
        </row>
        <row r="125">
          <cell r="E125" t="str">
            <v>Banesco Holding Hispania, S.L.55230002</v>
          </cell>
          <cell r="F125">
            <v>1080702</v>
          </cell>
          <cell r="G125" t="str">
            <v>Anejo_III_1_0074</v>
          </cell>
          <cell r="H125" t="str">
            <v>C1_1_0384</v>
          </cell>
        </row>
        <row r="126">
          <cell r="E126" t="str">
            <v>Banesco Holding Hispania, S.L.55230003</v>
          </cell>
          <cell r="F126">
            <v>1080702</v>
          </cell>
          <cell r="G126" t="str">
            <v>Anejo_III_1_0074</v>
          </cell>
          <cell r="H126" t="str">
            <v>C1_1_0384</v>
          </cell>
        </row>
        <row r="127">
          <cell r="E127" t="str">
            <v>Banesco Holding Hispania, S.L.55230004</v>
          </cell>
          <cell r="F127">
            <v>1080702</v>
          </cell>
          <cell r="G127" t="str">
            <v>Anejo_III_1_0074</v>
          </cell>
          <cell r="H127" t="str">
            <v>C1_1_0384</v>
          </cell>
        </row>
        <row r="128">
          <cell r="E128" t="str">
            <v>Banesco Holding Hispania, S.L.55230005</v>
          </cell>
          <cell r="F128">
            <v>1080702</v>
          </cell>
          <cell r="G128" t="str">
            <v>Anejo_III_1_0074</v>
          </cell>
          <cell r="H128" t="str">
            <v>C1_1_0384</v>
          </cell>
        </row>
        <row r="129">
          <cell r="E129" t="str">
            <v>Banesco Holding Hispania, S.L.55230006</v>
          </cell>
          <cell r="F129">
            <v>1080702</v>
          </cell>
          <cell r="G129" t="str">
            <v>Anejo_III_1_0074</v>
          </cell>
          <cell r="H129" t="str">
            <v>C1_1_0384</v>
          </cell>
        </row>
        <row r="130">
          <cell r="E130" t="str">
            <v>Banesco Holding Hispania, S.L.56500001</v>
          </cell>
          <cell r="F130">
            <v>1080302</v>
          </cell>
          <cell r="G130" t="str">
            <v>Anejo_III_1_0074</v>
          </cell>
          <cell r="H130" t="str">
            <v>C1_1_0384</v>
          </cell>
        </row>
        <row r="131">
          <cell r="E131" t="str">
            <v>Banesco Holding Hispania, S.L.57000000</v>
          </cell>
          <cell r="F131">
            <v>1010101</v>
          </cell>
          <cell r="G131" t="str">
            <v>Anejo_III_1_0001</v>
          </cell>
          <cell r="H131" t="str">
            <v>C1_1_0002</v>
          </cell>
        </row>
        <row r="132">
          <cell r="E132" t="str">
            <v>Banesco Holding Hispania, S.L.57200001</v>
          </cell>
          <cell r="F132">
            <v>102050103</v>
          </cell>
          <cell r="G132" t="str">
            <v>Anejo_III_1_0024</v>
          </cell>
          <cell r="H132" t="str">
            <v>C1_1_0035</v>
          </cell>
        </row>
        <row r="133">
          <cell r="E133" t="str">
            <v>Banesco Holding Hispania, S.L.57200002</v>
          </cell>
          <cell r="F133">
            <v>102050103</v>
          </cell>
          <cell r="G133" t="str">
            <v>Anejo_III_1_0024</v>
          </cell>
          <cell r="H133" t="str">
            <v>C1_1_0035</v>
          </cell>
        </row>
        <row r="134">
          <cell r="E134" t="str">
            <v>Banesco Holding Hispania, S.L.57200004</v>
          </cell>
          <cell r="F134">
            <v>102050103</v>
          </cell>
          <cell r="G134" t="str">
            <v>Anejo_III_1_0024</v>
          </cell>
          <cell r="H134" t="str">
            <v>C1_1_0035</v>
          </cell>
        </row>
        <row r="135">
          <cell r="E135" t="str">
            <v>Banesco Holding Hispania, S.L.57200005</v>
          </cell>
          <cell r="F135">
            <v>102050103</v>
          </cell>
          <cell r="G135" t="str">
            <v>Anejo_III_1_0024</v>
          </cell>
          <cell r="H135" t="str">
            <v>C1_1_0035</v>
          </cell>
        </row>
        <row r="136">
          <cell r="E136" t="str">
            <v>Banesco Holding Hispania, S.L.57200007</v>
          </cell>
          <cell r="F136">
            <v>102050103</v>
          </cell>
          <cell r="G136" t="str">
            <v>Anejo_III_1_0024</v>
          </cell>
          <cell r="H136" t="str">
            <v>C1_1_0035</v>
          </cell>
        </row>
        <row r="137">
          <cell r="E137" t="str">
            <v>Banesco Holding Hispania, S.L.57300001</v>
          </cell>
          <cell r="F137">
            <v>1020203</v>
          </cell>
          <cell r="G137" t="str">
            <v>Anejo_III_1_0024</v>
          </cell>
          <cell r="H137" t="str">
            <v>C1_1_0029</v>
          </cell>
        </row>
        <row r="138">
          <cell r="E138" t="str">
            <v>Banesco Holding Hispania, S.L.57300102</v>
          </cell>
          <cell r="F138">
            <v>1020203</v>
          </cell>
          <cell r="G138" t="str">
            <v>Anejo_III_1_0024</v>
          </cell>
          <cell r="H138" t="str">
            <v>C1_1_0029</v>
          </cell>
        </row>
        <row r="139">
          <cell r="E139" t="str">
            <v>Banesco Holding Hispania, S.L.10000000</v>
          </cell>
          <cell r="F139">
            <v>30301010101</v>
          </cell>
          <cell r="G139" t="str">
            <v>Anejo_III_1_1022</v>
          </cell>
          <cell r="H139" t="str">
            <v>C1_1_1022</v>
          </cell>
        </row>
        <row r="140">
          <cell r="E140" t="str">
            <v>Banesco Holding Hispania, S.L.11300000</v>
          </cell>
          <cell r="F140">
            <v>30303010201</v>
          </cell>
          <cell r="G140" t="str">
            <v>Anejo_III_1_1033</v>
          </cell>
          <cell r="H140" t="str">
            <v>C1_1_1034</v>
          </cell>
        </row>
        <row r="141">
          <cell r="E141" t="str">
            <v>Banesco Holding Hispania, S.L.11300001</v>
          </cell>
          <cell r="F141">
            <v>30303010201</v>
          </cell>
          <cell r="G141" t="str">
            <v>Anejo_III_1_1033</v>
          </cell>
          <cell r="H141" t="str">
            <v>C1_1_1034</v>
          </cell>
        </row>
        <row r="142">
          <cell r="E142" t="str">
            <v>Banesco Holding Hispania, S.L.11600000</v>
          </cell>
          <cell r="F142">
            <v>30303010201</v>
          </cell>
          <cell r="G142" t="str">
            <v>Anejo_III_1_1033</v>
          </cell>
          <cell r="H142" t="str">
            <v>C1_1_1034</v>
          </cell>
        </row>
        <row r="143">
          <cell r="E143" t="str">
            <v>Banesco Holding Hispania, S.L.12101200</v>
          </cell>
          <cell r="F143">
            <v>30303010201</v>
          </cell>
          <cell r="G143" t="str">
            <v>Anejo_III_1_1033</v>
          </cell>
          <cell r="H143" t="str">
            <v>C1_1_1034</v>
          </cell>
        </row>
        <row r="144">
          <cell r="E144" t="str">
            <v>Banesco Holding Hispania, S.L.11800000</v>
          </cell>
          <cell r="F144">
            <v>30303010201</v>
          </cell>
          <cell r="G144" t="str">
            <v>Anejo_III_1_1033</v>
          </cell>
          <cell r="H144" t="str">
            <v>C1_1_1034</v>
          </cell>
        </row>
        <row r="145">
          <cell r="E145" t="str">
            <v>Banesco Holding Hispania, S.L.13300000</v>
          </cell>
          <cell r="F145">
            <v>302010101</v>
          </cell>
          <cell r="G145" t="str">
            <v>Anejo_III_1_1006</v>
          </cell>
          <cell r="H145" t="str">
            <v>C1_1_1007</v>
          </cell>
        </row>
        <row r="146">
          <cell r="E146" t="str">
            <v>Banesco Holding Hispania, S.L.17000001</v>
          </cell>
          <cell r="F146">
            <v>2020706</v>
          </cell>
          <cell r="G146" t="str">
            <v>Anejo_III_1_0574</v>
          </cell>
          <cell r="H146" t="str">
            <v>C1_1_0585</v>
          </cell>
        </row>
        <row r="147">
          <cell r="E147" t="str">
            <v>Banesco Holding Hispania, S.L.47900002</v>
          </cell>
          <cell r="F147">
            <v>2150201</v>
          </cell>
          <cell r="G147" t="str">
            <v>Anejo_III_1_0932</v>
          </cell>
          <cell r="H147" t="str">
            <v>C1_1_0932</v>
          </cell>
        </row>
        <row r="148">
          <cell r="E148" t="str">
            <v>Banesco Holding Hispania, S.L.52000001</v>
          </cell>
          <cell r="F148">
            <v>2020206</v>
          </cell>
          <cell r="G148" t="str">
            <v>Anejo_III_1_0574</v>
          </cell>
          <cell r="H148" t="str">
            <v>C1_1_0577</v>
          </cell>
        </row>
        <row r="149">
          <cell r="E149" t="str">
            <v>Banesco Holding Hispania, S.L.52010000</v>
          </cell>
          <cell r="F149">
            <v>2020206</v>
          </cell>
          <cell r="G149" t="str">
            <v>Anejo_III_1_0574</v>
          </cell>
          <cell r="H149" t="str">
            <v>C1_1_0577</v>
          </cell>
        </row>
        <row r="150">
          <cell r="E150" t="str">
            <v>Banesco Holding Hispania, S.L.52300002</v>
          </cell>
          <cell r="F150">
            <v>2020206</v>
          </cell>
          <cell r="G150" t="str">
            <v>Anejo_III_1_0574</v>
          </cell>
          <cell r="H150" t="str">
            <v>C1_1_0577</v>
          </cell>
        </row>
        <row r="151">
          <cell r="E151" t="str">
            <v>Banesco Holding Hispania, S.L.55100000</v>
          </cell>
          <cell r="F151">
            <v>2090706</v>
          </cell>
          <cell r="G151" t="str">
            <v>Anejo_III_1_0865</v>
          </cell>
          <cell r="H151" t="str">
            <v>C1_1_0865</v>
          </cell>
        </row>
        <row r="152">
          <cell r="E152" t="str">
            <v>Banesco Holding Hispania, S.L.55500000</v>
          </cell>
          <cell r="F152">
            <v>217010201</v>
          </cell>
          <cell r="G152" t="str">
            <v>Anejo_III_1_0956</v>
          </cell>
          <cell r="H152" t="str">
            <v>C1_1_0955</v>
          </cell>
        </row>
        <row r="153">
          <cell r="E153" t="str">
            <v>Banesco Holding Hispania, S.L.41000001</v>
          </cell>
          <cell r="F153">
            <v>209010206</v>
          </cell>
          <cell r="G153" t="str">
            <v>Anejo_III_1_0865</v>
          </cell>
          <cell r="H153" t="str">
            <v>C1_1_0865</v>
          </cell>
        </row>
        <row r="154">
          <cell r="E154" t="str">
            <v>Banesco Holding Hispania, S.L.41000003</v>
          </cell>
          <cell r="F154">
            <v>209010206</v>
          </cell>
          <cell r="G154" t="str">
            <v>Anejo_III_1_0865</v>
          </cell>
          <cell r="H154" t="str">
            <v>C1_1_0865</v>
          </cell>
        </row>
        <row r="155">
          <cell r="E155" t="str">
            <v>Banesco Holding Hispania, S.L.41000004</v>
          </cell>
          <cell r="F155">
            <v>209010206</v>
          </cell>
          <cell r="G155" t="str">
            <v>Anejo_III_1_0865</v>
          </cell>
          <cell r="H155" t="str">
            <v>C1_1_0865</v>
          </cell>
        </row>
        <row r="156">
          <cell r="E156" t="str">
            <v>Banesco Holding Hispania, S.L.41000012</v>
          </cell>
          <cell r="F156">
            <v>209010206</v>
          </cell>
          <cell r="G156" t="str">
            <v>Anejo_III_1_0865</v>
          </cell>
          <cell r="H156" t="str">
            <v>C1_1_0865</v>
          </cell>
        </row>
        <row r="157">
          <cell r="E157" t="str">
            <v>Banesco Holding Hispania, S.L.41000015</v>
          </cell>
          <cell r="F157">
            <v>209010206</v>
          </cell>
          <cell r="G157" t="str">
            <v>Anejo_III_1_0865</v>
          </cell>
          <cell r="H157" t="str">
            <v>C1_1_0865</v>
          </cell>
        </row>
        <row r="158">
          <cell r="E158" t="str">
            <v>Banesco Holding Hispania, S.L.41000024</v>
          </cell>
          <cell r="F158">
            <v>209010206</v>
          </cell>
          <cell r="G158" t="str">
            <v>Anejo_III_1_0865</v>
          </cell>
          <cell r="H158" t="str">
            <v>C1_1_0865</v>
          </cell>
        </row>
        <row r="159">
          <cell r="E159" t="str">
            <v>Banesco Holding Hispania, S.L.41000029</v>
          </cell>
          <cell r="F159">
            <v>209010206</v>
          </cell>
          <cell r="G159" t="str">
            <v>Anejo_III_1_0865</v>
          </cell>
          <cell r="H159" t="str">
            <v>C1_1_0865</v>
          </cell>
        </row>
        <row r="160">
          <cell r="E160" t="str">
            <v>Banesco Holding Hispania, S.L.41000044</v>
          </cell>
          <cell r="F160">
            <v>209010206</v>
          </cell>
          <cell r="G160" t="str">
            <v>Anejo_III_1_0865</v>
          </cell>
          <cell r="H160" t="str">
            <v>C1_1_0865</v>
          </cell>
        </row>
        <row r="161">
          <cell r="E161" t="str">
            <v>Banesco Holding Hispania, S.L.41000068</v>
          </cell>
          <cell r="F161">
            <v>209010206</v>
          </cell>
          <cell r="G161" t="str">
            <v>Anejo_III_1_0865</v>
          </cell>
          <cell r="H161" t="str">
            <v>C1_1_0865</v>
          </cell>
        </row>
        <row r="162">
          <cell r="E162" t="str">
            <v>Banesco Holding Hispania, S.L.41000085</v>
          </cell>
          <cell r="F162">
            <v>209010206</v>
          </cell>
          <cell r="G162" t="str">
            <v>Anejo_III_1_0865</v>
          </cell>
          <cell r="H162" t="str">
            <v>C1_1_0865</v>
          </cell>
        </row>
        <row r="163">
          <cell r="E163" t="str">
            <v>Banesco Holding Hispania, S.L.41000102</v>
          </cell>
          <cell r="F163">
            <v>209010206</v>
          </cell>
          <cell r="G163" t="str">
            <v>Anejo_III_1_0865</v>
          </cell>
          <cell r="H163" t="str">
            <v>C1_1_0865</v>
          </cell>
        </row>
        <row r="164">
          <cell r="E164" t="str">
            <v>Banesco Holding Hispania, S.L.41000107</v>
          </cell>
          <cell r="F164">
            <v>209010206</v>
          </cell>
          <cell r="G164" t="str">
            <v>Anejo_III_1_0865</v>
          </cell>
          <cell r="H164" t="str">
            <v>C1_1_0865</v>
          </cell>
        </row>
        <row r="165">
          <cell r="E165" t="str">
            <v>Banesco Holding Hispania, S.L.41090000</v>
          </cell>
          <cell r="F165">
            <v>209010206</v>
          </cell>
          <cell r="G165" t="str">
            <v>Anejo_III_1_0865</v>
          </cell>
          <cell r="H165" t="str">
            <v>C1_1_0865</v>
          </cell>
        </row>
        <row r="166">
          <cell r="E166" t="str">
            <v>Banesco Holding Hispania, S.L.46500000</v>
          </cell>
          <cell r="F166">
            <v>217010201</v>
          </cell>
          <cell r="G166" t="str">
            <v>Anejo_III_1_0956</v>
          </cell>
          <cell r="H166" t="str">
            <v>C1_1_0955</v>
          </cell>
        </row>
        <row r="167">
          <cell r="E167" t="str">
            <v>Banesco Holding Hispania, S.L.47510000</v>
          </cell>
          <cell r="F167">
            <v>2150101</v>
          </cell>
          <cell r="G167" t="str">
            <v>Anejo_III_1_0931</v>
          </cell>
          <cell r="H167" t="str">
            <v>C1_1_0931</v>
          </cell>
        </row>
        <row r="168">
          <cell r="E168" t="str">
            <v>Banesco Holding Hispania, S.L.47600000</v>
          </cell>
          <cell r="F168">
            <v>2150101</v>
          </cell>
          <cell r="G168" t="str">
            <v>Anejo_III_1_0931</v>
          </cell>
          <cell r="H168" t="str">
            <v>C1_1_0931</v>
          </cell>
        </row>
        <row r="169">
          <cell r="E169" t="str">
            <v>Banesco Holding Financiero 2, S.L.24030001</v>
          </cell>
          <cell r="F169">
            <v>11203010201</v>
          </cell>
          <cell r="G169" t="str">
            <v>Anejo_III_1_0440</v>
          </cell>
          <cell r="H169" t="str">
            <v>C1_1_0443</v>
          </cell>
        </row>
        <row r="170">
          <cell r="E170" t="str">
            <v>Banesco Holding Financiero 2, S.L.47000000</v>
          </cell>
          <cell r="F170">
            <v>1170101</v>
          </cell>
          <cell r="G170" t="str">
            <v>Anejo_III_1_0506</v>
          </cell>
          <cell r="H170" t="str">
            <v>C1_1_0506</v>
          </cell>
        </row>
        <row r="171">
          <cell r="E171" t="str">
            <v>Banesco Holding Financiero 2, S.L.57200000</v>
          </cell>
          <cell r="F171">
            <v>102050103</v>
          </cell>
          <cell r="G171" t="str">
            <v>Anejo_III_1_0024</v>
          </cell>
          <cell r="H171" t="str">
            <v>C1_1_0035</v>
          </cell>
        </row>
        <row r="172">
          <cell r="E172" t="str">
            <v>Banesco Holding Financiero 2, S.L.57200001</v>
          </cell>
          <cell r="F172">
            <v>102050103</v>
          </cell>
          <cell r="G172" t="str">
            <v>Anejo_III_1_0024</v>
          </cell>
          <cell r="H172" t="str">
            <v>C1_1_0035</v>
          </cell>
        </row>
        <row r="173">
          <cell r="E173" t="str">
            <v>Banesco Holding Financiero 2, S.L.10000000</v>
          </cell>
          <cell r="F173">
            <v>30301010101</v>
          </cell>
          <cell r="G173" t="str">
            <v>Anejo_III_1_1022</v>
          </cell>
          <cell r="H173" t="str">
            <v>C1_1_1022</v>
          </cell>
        </row>
        <row r="174">
          <cell r="E174" t="str">
            <v>Banesco Holding Financiero 2, S.L.11300000</v>
          </cell>
          <cell r="F174">
            <v>3030301020203</v>
          </cell>
          <cell r="G174" t="str">
            <v>Anejo_III_1_1033</v>
          </cell>
          <cell r="H174" t="str">
            <v>C1_1_1034</v>
          </cell>
        </row>
        <row r="175">
          <cell r="E175" t="str">
            <v>Banesco Holding Financiero 2, S.L.55100001</v>
          </cell>
          <cell r="F175">
            <v>2090706</v>
          </cell>
          <cell r="G175" t="str">
            <v>Anejo_III_1_0865</v>
          </cell>
          <cell r="H175" t="str">
            <v>C1_1_0865</v>
          </cell>
        </row>
        <row r="176">
          <cell r="E176" t="str">
            <v>Banesco Holding Financiero 2, S.L.41000002</v>
          </cell>
          <cell r="F176">
            <v>209010206</v>
          </cell>
          <cell r="G176" t="str">
            <v>Anejo_III_1_0865</v>
          </cell>
          <cell r="H176" t="str">
            <v>C1_1_0865</v>
          </cell>
        </row>
        <row r="177">
          <cell r="E177" t="str">
            <v>Banesco Holding Financiero 2, S.L.41000003</v>
          </cell>
          <cell r="F177">
            <v>209010206</v>
          </cell>
          <cell r="G177" t="str">
            <v>Anejo_III_1_0865</v>
          </cell>
          <cell r="H177" t="str">
            <v>C1_1_0865</v>
          </cell>
        </row>
        <row r="178">
          <cell r="E178" t="str">
            <v>Banesco Holding Financiero 2, S.L.55100000</v>
          </cell>
          <cell r="F178">
            <v>209010206</v>
          </cell>
          <cell r="G178" t="str">
            <v>Anejo_III_1_0865</v>
          </cell>
          <cell r="H178" t="str">
            <v>C1_1_0865</v>
          </cell>
        </row>
        <row r="179">
          <cell r="E179" t="str">
            <v>Banesco Holding Financiero 2, S.L.47510000</v>
          </cell>
          <cell r="F179">
            <v>2150101</v>
          </cell>
          <cell r="G179" t="str">
            <v>Anejo_III_1_0931</v>
          </cell>
          <cell r="H179" t="str">
            <v>C1_1_0931</v>
          </cell>
        </row>
        <row r="180">
          <cell r="E180" t="str">
            <v>Banesco Holding Financiero 2, S.L.64000000</v>
          </cell>
          <cell r="F180">
            <v>5130101</v>
          </cell>
          <cell r="G180" t="str">
            <v>Anejo_III_2_0081</v>
          </cell>
          <cell r="H180" t="str">
            <v xml:space="preserve">C3_1_0430 </v>
          </cell>
        </row>
        <row r="181">
          <cell r="E181" t="str">
            <v>Banesco Holding Financiero 2, S.L.62300000</v>
          </cell>
          <cell r="F181">
            <v>5141301</v>
          </cell>
          <cell r="G181" t="str">
            <v>Anejo_III_2_0082</v>
          </cell>
          <cell r="H181" t="str">
            <v xml:space="preserve">C3_1_0435 </v>
          </cell>
        </row>
        <row r="182">
          <cell r="E182" t="str">
            <v>Banesco Holding Financiero 2, S.L.62600000</v>
          </cell>
          <cell r="F182">
            <v>5141601</v>
          </cell>
          <cell r="G182" t="str">
            <v>Anejo_III_2_0082</v>
          </cell>
          <cell r="H182" t="str">
            <v xml:space="preserve">C3_1_0435 </v>
          </cell>
        </row>
        <row r="183">
          <cell r="E183" t="str">
            <v>Begestión Altamar, S.L.210</v>
          </cell>
          <cell r="F183">
            <v>11501010302</v>
          </cell>
          <cell r="G183" t="str">
            <v>Anejo_III_1_0466</v>
          </cell>
          <cell r="H183" t="str">
            <v>C1_1_0467</v>
          </cell>
        </row>
        <row r="184">
          <cell r="E184" t="str">
            <v>Begestión Altamar, S.L.250</v>
          </cell>
          <cell r="F184">
            <v>106010204</v>
          </cell>
          <cell r="G184" t="str">
            <v>Anejo_III_1_0353</v>
          </cell>
          <cell r="H184" t="str">
            <v>C1_1_0350</v>
          </cell>
        </row>
        <row r="185">
          <cell r="E185" t="str">
            <v>Begestión Altamar, S.L.2415</v>
          </cell>
          <cell r="F185">
            <v>105060103</v>
          </cell>
          <cell r="G185" t="str">
            <v>Anejo_III_1_0239</v>
          </cell>
          <cell r="H185" t="str">
            <v>C1_1_0333</v>
          </cell>
        </row>
        <row r="186">
          <cell r="E186" t="str">
            <v>Begestión Altamar, S.L.430</v>
          </cell>
          <cell r="F186">
            <v>10402050603</v>
          </cell>
          <cell r="G186" t="str">
            <v>Anejo_III_1_0074</v>
          </cell>
          <cell r="H186" t="str">
            <v>C1_1_0216</v>
          </cell>
        </row>
        <row r="187">
          <cell r="E187" t="str">
            <v>Begestión Altamar, S.L.470</v>
          </cell>
          <cell r="F187">
            <v>1170101</v>
          </cell>
          <cell r="G187" t="str">
            <v>Anejo_III_1_0506</v>
          </cell>
          <cell r="H187" t="str">
            <v>C1_1_0506</v>
          </cell>
        </row>
        <row r="188">
          <cell r="E188" t="str">
            <v>Begestión Altamar, S.L.572</v>
          </cell>
          <cell r="F188">
            <v>1020203</v>
          </cell>
          <cell r="G188" t="str">
            <v>Anejo_III_1_0024</v>
          </cell>
          <cell r="H188" t="str">
            <v>C1_1_0029</v>
          </cell>
        </row>
        <row r="189">
          <cell r="E189" t="str">
            <v>Begestión Altamar, S.L.100</v>
          </cell>
          <cell r="F189">
            <v>30301010101</v>
          </cell>
          <cell r="G189" t="str">
            <v>Anejo_III_1_1022</v>
          </cell>
          <cell r="H189" t="str">
            <v>C1_1_1022</v>
          </cell>
        </row>
        <row r="190">
          <cell r="E190" t="str">
            <v>Begestión Altamar, S.L.113</v>
          </cell>
          <cell r="F190">
            <v>3030301020203</v>
          </cell>
          <cell r="G190" t="str">
            <v>Anejo_III_1_1033</v>
          </cell>
          <cell r="H190" t="str">
            <v>C1_1_1034</v>
          </cell>
        </row>
        <row r="191">
          <cell r="E191" t="str">
            <v>Begestión Altamar, S.L.5</v>
          </cell>
          <cell r="F191">
            <v>2090706</v>
          </cell>
          <cell r="G191" t="str">
            <v>Anejo_III_1_0865</v>
          </cell>
          <cell r="H191" t="str">
            <v>C1_1_0865</v>
          </cell>
        </row>
        <row r="192">
          <cell r="E192" t="str">
            <v>Begestión Altamar, S.L.5133</v>
          </cell>
          <cell r="F192">
            <v>2090706</v>
          </cell>
          <cell r="G192" t="str">
            <v>Anejo_III_1_0865</v>
          </cell>
          <cell r="H192" t="str">
            <v>C1_1_0865</v>
          </cell>
        </row>
        <row r="193">
          <cell r="E193" t="str">
            <v>Begestión Altamar, S.L.400</v>
          </cell>
          <cell r="F193">
            <v>217010201</v>
          </cell>
          <cell r="G193" t="str">
            <v>Anejo_III_1_0956</v>
          </cell>
          <cell r="H193" t="str">
            <v>C1_1_0955</v>
          </cell>
        </row>
        <row r="194">
          <cell r="E194" t="str">
            <v>Begestión Altamar, S.L.475</v>
          </cell>
          <cell r="F194">
            <v>2150101</v>
          </cell>
          <cell r="G194" t="str">
            <v>Anejo_III_1_0931</v>
          </cell>
          <cell r="H194" t="str">
            <v>C1_1_0931</v>
          </cell>
        </row>
        <row r="195">
          <cell r="E195" t="str">
            <v>Begestión Altamar, S.L.607</v>
          </cell>
          <cell r="F195">
            <v>5140601</v>
          </cell>
          <cell r="G195" t="str">
            <v>Anejo_III_2_0082</v>
          </cell>
          <cell r="H195" t="str">
            <v xml:space="preserve">C3_1_0435 </v>
          </cell>
        </row>
        <row r="196">
          <cell r="E196" t="str">
            <v>Begestión Altamar, S.L.625</v>
          </cell>
          <cell r="F196">
            <v>5140801</v>
          </cell>
          <cell r="G196" t="str">
            <v>Anejo_III_2_0082</v>
          </cell>
          <cell r="H196" t="str">
            <v xml:space="preserve">C3_1_0435 </v>
          </cell>
        </row>
        <row r="197">
          <cell r="E197" t="str">
            <v>Begestión Altamar, S.L.626</v>
          </cell>
          <cell r="F197">
            <v>5141601</v>
          </cell>
          <cell r="G197" t="str">
            <v>Anejo_III_2_0082</v>
          </cell>
          <cell r="H197" t="str">
            <v xml:space="preserve">C3_1_0435 </v>
          </cell>
        </row>
        <row r="198">
          <cell r="E198" t="str">
            <v>Begestión Altamar, S.L.662</v>
          </cell>
          <cell r="F198">
            <v>5021001</v>
          </cell>
          <cell r="G198" t="str">
            <v>Anejo_III_2_0005</v>
          </cell>
          <cell r="H198" t="str">
            <v xml:space="preserve">C3_1_0247 </v>
          </cell>
        </row>
        <row r="199">
          <cell r="E199" t="str">
            <v>Begestión Altamar, S.L.705</v>
          </cell>
          <cell r="F199">
            <v>512040501</v>
          </cell>
          <cell r="G199" t="str">
            <v>Anejo_III_2_0058</v>
          </cell>
          <cell r="H199" t="str">
            <v xml:space="preserve">C3_1_0417 </v>
          </cell>
        </row>
        <row r="200">
          <cell r="E200" t="str">
            <v>Coporación Financiera Etcheverría, S.L.215</v>
          </cell>
          <cell r="F200">
            <v>11501010202</v>
          </cell>
          <cell r="G200" t="str">
            <v>Anejo_III_1_0466</v>
          </cell>
          <cell r="H200" t="str">
            <v>C1_1_0467</v>
          </cell>
        </row>
        <row r="201">
          <cell r="E201" t="str">
            <v>Coporación Financiera Etcheverría, S.L.381</v>
          </cell>
          <cell r="F201">
            <v>11501010202</v>
          </cell>
          <cell r="G201" t="str">
            <v>Anejo_III_1_0466</v>
          </cell>
          <cell r="H201" t="str">
            <v>C1_1_0467</v>
          </cell>
        </row>
        <row r="202">
          <cell r="E202" t="str">
            <v>Coporación Financiera Etcheverría, S.L.430</v>
          </cell>
          <cell r="F202">
            <v>10402050603</v>
          </cell>
          <cell r="G202" t="str">
            <v>Anejo_III_1_0074</v>
          </cell>
          <cell r="H202" t="str">
            <v>C1_1_0216</v>
          </cell>
        </row>
        <row r="203">
          <cell r="E203" t="str">
            <v>Coporación Financiera Etcheverría, S.L.473</v>
          </cell>
          <cell r="F203">
            <v>1170101</v>
          </cell>
          <cell r="G203" t="str">
            <v>Anejo_III_1_0506</v>
          </cell>
          <cell r="H203" t="str">
            <v>C1_1_0506</v>
          </cell>
        </row>
        <row r="204">
          <cell r="E204" t="str">
            <v>Coporación Financiera Etcheverría, S.L.570</v>
          </cell>
          <cell r="F204">
            <v>1010101</v>
          </cell>
          <cell r="G204" t="str">
            <v>Anejo_III_1_0001</v>
          </cell>
          <cell r="H204" t="str">
            <v>C1_1_0002</v>
          </cell>
        </row>
        <row r="205">
          <cell r="E205" t="str">
            <v>Coporación Financiera Etcheverría, S.L.572</v>
          </cell>
          <cell r="F205">
            <v>1020203</v>
          </cell>
          <cell r="G205" t="str">
            <v>Anejo_III_1_0024</v>
          </cell>
          <cell r="H205" t="str">
            <v>C1_1_0029</v>
          </cell>
        </row>
        <row r="206">
          <cell r="E206" t="str">
            <v>Coporación Financiera Etcheverría, S.L.100</v>
          </cell>
          <cell r="F206">
            <v>30301010101</v>
          </cell>
          <cell r="G206" t="str">
            <v>Anejo_III_1_1022</v>
          </cell>
          <cell r="H206" t="str">
            <v>C1_1_1022</v>
          </cell>
        </row>
        <row r="207">
          <cell r="E207" t="str">
            <v>Coporación Financiera Etcheverría, S.L.112</v>
          </cell>
          <cell r="F207">
            <v>3030301020203</v>
          </cell>
          <cell r="G207" t="str">
            <v>Anejo_III_1_1033</v>
          </cell>
          <cell r="H207" t="str">
            <v>C1_1_1034</v>
          </cell>
        </row>
        <row r="208">
          <cell r="E208" t="str">
            <v>Coporación Financiera Etcheverría, S.L.113</v>
          </cell>
          <cell r="F208">
            <v>3030301020203</v>
          </cell>
          <cell r="G208" t="str">
            <v>Anejo_III_1_1033</v>
          </cell>
          <cell r="H208" t="str">
            <v>C1_1_1034</v>
          </cell>
        </row>
        <row r="209">
          <cell r="E209" t="str">
            <v>Coporación Financiera Etcheverría, S.L.121</v>
          </cell>
          <cell r="F209">
            <v>3030301020203</v>
          </cell>
          <cell r="G209" t="str">
            <v>Anejo_III_1_1033</v>
          </cell>
          <cell r="H209" t="str">
            <v>C1_1_1034</v>
          </cell>
        </row>
        <row r="210">
          <cell r="E210" t="str">
            <v>Coporación Financiera Etcheverría, S.L.3</v>
          </cell>
          <cell r="F210">
            <v>2090706</v>
          </cell>
          <cell r="G210" t="str">
            <v>Anejo_III_1_0865</v>
          </cell>
          <cell r="H210" t="str">
            <v>C1_1_0865</v>
          </cell>
        </row>
        <row r="211">
          <cell r="E211" t="str">
            <v>Coporación Financiera Etcheverría, S.L.5133</v>
          </cell>
          <cell r="F211">
            <v>2090706</v>
          </cell>
          <cell r="G211" t="str">
            <v>Anejo_III_1_0865</v>
          </cell>
          <cell r="H211" t="str">
            <v>C1_1_0865</v>
          </cell>
        </row>
        <row r="212">
          <cell r="E212" t="str">
            <v>Coporación Financiera Etcheverría, S.L.400</v>
          </cell>
          <cell r="F212">
            <v>217010201</v>
          </cell>
          <cell r="G212" t="str">
            <v>Anejo_III_1_0956</v>
          </cell>
          <cell r="H212" t="str">
            <v>C1_1_0955</v>
          </cell>
        </row>
        <row r="213">
          <cell r="E213" t="str">
            <v>Coporación Financiera Etcheverría, S.L.410</v>
          </cell>
          <cell r="F213">
            <v>217010201</v>
          </cell>
          <cell r="G213" t="str">
            <v>Anejo_III_1_0956</v>
          </cell>
          <cell r="H213" t="str">
            <v>C1_1_0955</v>
          </cell>
        </row>
        <row r="214">
          <cell r="E214" t="str">
            <v>Coporación Financiera Etcheverría, S.L.475</v>
          </cell>
          <cell r="F214">
            <v>2150101</v>
          </cell>
          <cell r="G214" t="str">
            <v>Anejo_III_1_0931</v>
          </cell>
          <cell r="H214" t="str">
            <v>C1_1_0931</v>
          </cell>
        </row>
        <row r="215">
          <cell r="E215" t="str">
            <v>Coporación Financiera Etcheverría, S.L.476</v>
          </cell>
          <cell r="F215">
            <v>2150101</v>
          </cell>
          <cell r="G215" t="str">
            <v>Anejo_III_1_0931</v>
          </cell>
          <cell r="H215" t="str">
            <v>C1_1_0931</v>
          </cell>
        </row>
        <row r="216">
          <cell r="E216" t="str">
            <v>Coporación Financiera Etcheverría, S.L.640</v>
          </cell>
          <cell r="F216">
            <v>5130101</v>
          </cell>
          <cell r="G216" t="str">
            <v>Anejo_III_2_0081</v>
          </cell>
          <cell r="H216" t="str">
            <v xml:space="preserve">C3_1_0430 </v>
          </cell>
        </row>
        <row r="217">
          <cell r="E217" t="str">
            <v>Coporación Financiera Etcheverría, S.L.642</v>
          </cell>
          <cell r="F217">
            <v>5130201</v>
          </cell>
          <cell r="G217" t="str">
            <v>Anejo_III_2_0081</v>
          </cell>
          <cell r="H217" t="str">
            <v xml:space="preserve">C3_1_0430 </v>
          </cell>
        </row>
        <row r="218">
          <cell r="E218" t="str">
            <v>Coporación Financiera Etcheverría, S.L.621</v>
          </cell>
          <cell r="F218">
            <v>514010101</v>
          </cell>
          <cell r="G218" t="str">
            <v>Anejo_III_2_0082</v>
          </cell>
          <cell r="H218" t="str">
            <v xml:space="preserve">C3_1_0435 </v>
          </cell>
        </row>
        <row r="219">
          <cell r="E219" t="str">
            <v>Coporación Financiera Etcheverría, S.L.623</v>
          </cell>
          <cell r="F219">
            <v>5140501</v>
          </cell>
          <cell r="G219" t="str">
            <v>Anejo_III_2_0082</v>
          </cell>
          <cell r="H219" t="str">
            <v xml:space="preserve">C3_1_0435 </v>
          </cell>
        </row>
        <row r="220">
          <cell r="E220" t="str">
            <v>Coporación Financiera Etcheverría, S.L.626</v>
          </cell>
          <cell r="F220">
            <v>5141601</v>
          </cell>
          <cell r="G220" t="str">
            <v>Anejo_III_2_0082</v>
          </cell>
          <cell r="H220" t="str">
            <v xml:space="preserve">C3_1_0435 </v>
          </cell>
        </row>
        <row r="221">
          <cell r="E221" t="str">
            <v>Coporación Financiera Etcheverría, S.L.681</v>
          </cell>
          <cell r="F221">
            <v>51501010101</v>
          </cell>
          <cell r="G221" t="str">
            <v>IS_2_0086</v>
          </cell>
          <cell r="H221" t="str">
            <v xml:space="preserve">C3_1_0467 </v>
          </cell>
        </row>
        <row r="222">
          <cell r="E222" t="str">
            <v>Coporación Financiera Etcheverría, S.L.6621</v>
          </cell>
          <cell r="F222">
            <v>5021001</v>
          </cell>
          <cell r="G222" t="str">
            <v>Anejo_III_2_0005</v>
          </cell>
          <cell r="H222" t="str">
            <v xml:space="preserve">C3_1_0247 </v>
          </cell>
        </row>
        <row r="223">
          <cell r="E223" t="str">
            <v>Coporación Financiera Etcheverría, S.L.6300</v>
          </cell>
          <cell r="F223">
            <v>5230201</v>
          </cell>
          <cell r="G223" t="str">
            <v>Anejo_III_2_0150</v>
          </cell>
          <cell r="H223" t="str">
            <v xml:space="preserve">C3_1_0610 </v>
          </cell>
        </row>
        <row r="224">
          <cell r="E224" t="str">
            <v>Coporación Financiera Etcheverría, S.L.701</v>
          </cell>
          <cell r="F224">
            <v>5120101</v>
          </cell>
          <cell r="G224" t="str">
            <v>Anejo_III_2_0058</v>
          </cell>
          <cell r="H224" t="str">
            <v xml:space="preserve">C3_1_0406 </v>
          </cell>
        </row>
        <row r="225">
          <cell r="E225" t="str">
            <v xml:space="preserve"> Banco Etcheverría1010101</v>
          </cell>
          <cell r="F225">
            <v>1010101</v>
          </cell>
          <cell r="G225" t="str">
            <v>Anejo_III_1_0001</v>
          </cell>
          <cell r="H225" t="str">
            <v>C1_1_0002</v>
          </cell>
        </row>
        <row r="226">
          <cell r="E226" t="str">
            <v xml:space="preserve"> Banco Etcheverría101020101</v>
          </cell>
          <cell r="F226">
            <v>101020101</v>
          </cell>
          <cell r="G226" t="str">
            <v>Anejo_III_1_0001</v>
          </cell>
          <cell r="H226" t="str">
            <v>C1_1_0003</v>
          </cell>
        </row>
        <row r="227">
          <cell r="E227" t="str">
            <v xml:space="preserve"> Banco Etcheverría101020101</v>
          </cell>
          <cell r="F227">
            <v>101020101</v>
          </cell>
          <cell r="G227" t="str">
            <v>Anejo_III_1_0001</v>
          </cell>
          <cell r="H227" t="str">
            <v>C1_1_0003</v>
          </cell>
        </row>
        <row r="228">
          <cell r="E228" t="str">
            <v xml:space="preserve"> Banco Etcheverría101040101</v>
          </cell>
          <cell r="F228">
            <v>101040101</v>
          </cell>
          <cell r="G228" t="str">
            <v>Anejo_III_1_0001</v>
          </cell>
          <cell r="H228" t="str">
            <v>C1_1_0008</v>
          </cell>
        </row>
        <row r="229">
          <cell r="E229" t="str">
            <v xml:space="preserve"> Banco Etcheverría101040201</v>
          </cell>
          <cell r="F229">
            <v>101040201</v>
          </cell>
          <cell r="G229" t="str">
            <v>Anejo_III_1_0001</v>
          </cell>
          <cell r="H229" t="str">
            <v>C1_1_0009</v>
          </cell>
        </row>
        <row r="230">
          <cell r="E230" t="str">
            <v xml:space="preserve"> Banco Etcheverría101040301</v>
          </cell>
          <cell r="F230">
            <v>101040301</v>
          </cell>
          <cell r="G230" t="str">
            <v>Anejo_III_1_0001</v>
          </cell>
          <cell r="H230" t="str">
            <v>C1_1_0010</v>
          </cell>
        </row>
        <row r="231">
          <cell r="E231" t="str">
            <v xml:space="preserve"> Banco Etcheverría1020103</v>
          </cell>
          <cell r="F231">
            <v>1020103</v>
          </cell>
          <cell r="G231" t="str">
            <v>Anejo_III_1_0024</v>
          </cell>
          <cell r="H231" t="str">
            <v>C1_1_0028</v>
          </cell>
        </row>
        <row r="232">
          <cell r="E232" t="str">
            <v xml:space="preserve"> Banco Etcheverría1020203</v>
          </cell>
          <cell r="F232">
            <v>1020203</v>
          </cell>
          <cell r="G232" t="str">
            <v>Anejo_III_1_0024</v>
          </cell>
          <cell r="H232" t="str">
            <v>C1_1_0029</v>
          </cell>
        </row>
        <row r="233">
          <cell r="E233" t="str">
            <v xml:space="preserve"> Banco Etcheverría102030103</v>
          </cell>
          <cell r="F233">
            <v>102030103</v>
          </cell>
          <cell r="G233" t="str">
            <v>Anejo_III_1_0024</v>
          </cell>
          <cell r="H233" t="str">
            <v>C1_1_0031</v>
          </cell>
        </row>
        <row r="234">
          <cell r="E234" t="str">
            <v xml:space="preserve"> Banco Etcheverría102030203</v>
          </cell>
          <cell r="F234">
            <v>102030203</v>
          </cell>
          <cell r="G234" t="str">
            <v>Anejo_III_1_0024</v>
          </cell>
          <cell r="H234" t="str">
            <v>C1_1_0032</v>
          </cell>
        </row>
        <row r="235">
          <cell r="E235" t="str">
            <v xml:space="preserve"> Banco Etcheverría102030303</v>
          </cell>
          <cell r="F235">
            <v>102030303</v>
          </cell>
          <cell r="G235" t="str">
            <v>Anejo_III_1_0024</v>
          </cell>
          <cell r="H235" t="str">
            <v>C1_1_0033</v>
          </cell>
        </row>
        <row r="236">
          <cell r="E236" t="str">
            <v xml:space="preserve"> Banco Etcheverría1020403</v>
          </cell>
          <cell r="F236">
            <v>1020403</v>
          </cell>
          <cell r="G236" t="str">
            <v>Anejo_III_1_0024</v>
          </cell>
          <cell r="H236" t="str">
            <v>C1_1_0034</v>
          </cell>
        </row>
        <row r="237">
          <cell r="E237" t="str">
            <v xml:space="preserve"> Banco Etcheverría102050103</v>
          </cell>
          <cell r="F237">
            <v>102050103</v>
          </cell>
          <cell r="G237" t="str">
            <v>Anejo_III_1_0024</v>
          </cell>
          <cell r="H237" t="str">
            <v>C1_1_0035</v>
          </cell>
        </row>
        <row r="238">
          <cell r="E238" t="str">
            <v xml:space="preserve"> Banco Etcheverría102060103</v>
          </cell>
          <cell r="F238">
            <v>102060103</v>
          </cell>
          <cell r="G238" t="str">
            <v>Anejo_III_1_0024</v>
          </cell>
          <cell r="H238" t="str">
            <v>C1_1_0036</v>
          </cell>
        </row>
        <row r="239">
          <cell r="E239" t="str">
            <v xml:space="preserve"> Banco Etcheverría102060203</v>
          </cell>
          <cell r="F239">
            <v>102060203</v>
          </cell>
          <cell r="G239" t="str">
            <v>Anejo_III_1_0024</v>
          </cell>
          <cell r="H239" t="str">
            <v>C1_1_0036</v>
          </cell>
        </row>
        <row r="240">
          <cell r="E240" t="str">
            <v xml:space="preserve"> Banco Etcheverría10207010301</v>
          </cell>
          <cell r="F240">
            <v>10207010301</v>
          </cell>
          <cell r="G240" t="str">
            <v>Anejo_III_1_0024</v>
          </cell>
          <cell r="H240" t="str">
            <v>C1_1_0041</v>
          </cell>
        </row>
        <row r="241">
          <cell r="E241" t="str">
            <v xml:space="preserve"> Banco Etcheverría10207020103</v>
          </cell>
          <cell r="F241">
            <v>10207020103</v>
          </cell>
          <cell r="G241" t="str">
            <v>Anejo_III_1_0024</v>
          </cell>
          <cell r="H241" t="str">
            <v>C1_1_0042</v>
          </cell>
        </row>
        <row r="242">
          <cell r="E242" t="str">
            <v xml:space="preserve"> Banco Etcheverría10207020203</v>
          </cell>
          <cell r="F242">
            <v>10207020203</v>
          </cell>
          <cell r="G242" t="str">
            <v>Anejo_III_1_0024</v>
          </cell>
          <cell r="H242" t="str">
            <v>C1_1_0042</v>
          </cell>
        </row>
        <row r="243">
          <cell r="E243" t="str">
            <v xml:space="preserve"> Banco Etcheverría102070303</v>
          </cell>
          <cell r="F243">
            <v>102070303</v>
          </cell>
          <cell r="G243" t="str">
            <v>Anejo_III_1_0024</v>
          </cell>
          <cell r="H243" t="str">
            <v>C1_1_0045</v>
          </cell>
        </row>
        <row r="244">
          <cell r="E244" t="str">
            <v xml:space="preserve"> Banco Etcheverría102070403</v>
          </cell>
          <cell r="F244">
            <v>102070403</v>
          </cell>
          <cell r="G244" t="str">
            <v>Anejo_III_1_0024</v>
          </cell>
          <cell r="H244" t="str">
            <v>C1_1_0051</v>
          </cell>
        </row>
        <row r="245">
          <cell r="E245" t="str">
            <v xml:space="preserve"> Banco Etcheverría102070503</v>
          </cell>
          <cell r="F245">
            <v>102070503</v>
          </cell>
          <cell r="G245" t="str">
            <v>Anejo_III_1_0024</v>
          </cell>
          <cell r="H245" t="str">
            <v>C1_1_0051</v>
          </cell>
        </row>
        <row r="246">
          <cell r="E246" t="str">
            <v xml:space="preserve"> Banco Etcheverría102070703</v>
          </cell>
          <cell r="F246">
            <v>102070703</v>
          </cell>
          <cell r="G246" t="str">
            <v>Anejo_III_1_0024</v>
          </cell>
          <cell r="H246" t="str">
            <v>C1_1_0051</v>
          </cell>
        </row>
        <row r="247">
          <cell r="E247" t="str">
            <v xml:space="preserve"> Banco Etcheverría102070803</v>
          </cell>
          <cell r="F247">
            <v>102070803</v>
          </cell>
          <cell r="G247" t="str">
            <v>Anejo_III_1_0024</v>
          </cell>
          <cell r="H247" t="str">
            <v>C1_1_0051</v>
          </cell>
        </row>
        <row r="248">
          <cell r="E248" t="str">
            <v xml:space="preserve"> Banco Etcheverría103010103</v>
          </cell>
          <cell r="F248">
            <v>103010103</v>
          </cell>
          <cell r="G248" t="str">
            <v>Anejo_III_1_0074</v>
          </cell>
          <cell r="H248" t="str">
            <v>C1_1_0060</v>
          </cell>
        </row>
        <row r="249">
          <cell r="E249" t="str">
            <v xml:space="preserve"> Banco Etcheverría103020103</v>
          </cell>
          <cell r="F249">
            <v>103020103</v>
          </cell>
          <cell r="G249" t="str">
            <v>Anejo_III_1_0074</v>
          </cell>
          <cell r="H249" t="str">
            <v>C1_1_0062</v>
          </cell>
        </row>
        <row r="250">
          <cell r="E250" t="str">
            <v xml:space="preserve"> Banco Etcheverría103020203</v>
          </cell>
          <cell r="F250">
            <v>103020203</v>
          </cell>
          <cell r="G250" t="str">
            <v>Anejo_III_1_0074</v>
          </cell>
          <cell r="H250" t="str">
            <v>C1_1_0063</v>
          </cell>
        </row>
        <row r="251">
          <cell r="E251" t="str">
            <v xml:space="preserve"> Banco Etcheverría103020303</v>
          </cell>
          <cell r="F251">
            <v>103020303</v>
          </cell>
          <cell r="G251" t="str">
            <v>Anejo_III_1_0074</v>
          </cell>
          <cell r="H251" t="str">
            <v>C1_1_0064</v>
          </cell>
        </row>
        <row r="252">
          <cell r="E252" t="str">
            <v xml:space="preserve"> Banco Etcheverría1040101010203</v>
          </cell>
          <cell r="F252">
            <v>1040101010203</v>
          </cell>
          <cell r="G252" t="str">
            <v>Anejo_III_1_0074</v>
          </cell>
          <cell r="H252" t="str">
            <v>C1_1_0196</v>
          </cell>
        </row>
        <row r="253">
          <cell r="E253" t="str">
            <v xml:space="preserve"> Banco Etcheverría1040101020203</v>
          </cell>
          <cell r="F253">
            <v>1040101020203</v>
          </cell>
          <cell r="G253" t="str">
            <v>Anejo_III_1_0074</v>
          </cell>
          <cell r="H253" t="str">
            <v>C1_1_0196</v>
          </cell>
        </row>
        <row r="254">
          <cell r="E254" t="str">
            <v xml:space="preserve"> Banco Etcheverría10401020203</v>
          </cell>
          <cell r="F254">
            <v>10401020203</v>
          </cell>
          <cell r="G254" t="str">
            <v>Anejo_III_1_0074</v>
          </cell>
          <cell r="H254" t="str">
            <v>C1_1_0196</v>
          </cell>
        </row>
        <row r="255">
          <cell r="E255" t="str">
            <v xml:space="preserve"> Banco Etcheverría10401030203</v>
          </cell>
          <cell r="F255">
            <v>10401030203</v>
          </cell>
          <cell r="G255" t="str">
            <v>Anejo_III_1_0074</v>
          </cell>
          <cell r="H255" t="str">
            <v>C1_1_0196</v>
          </cell>
        </row>
        <row r="256">
          <cell r="E256" t="str">
            <v xml:space="preserve"> Banco Etcheverría10401040203</v>
          </cell>
          <cell r="F256">
            <v>10401040203</v>
          </cell>
          <cell r="G256" t="str">
            <v>Anejo_III_1_0074</v>
          </cell>
          <cell r="H256" t="str">
            <v>C1_1_0196</v>
          </cell>
        </row>
        <row r="257">
          <cell r="E257" t="str">
            <v xml:space="preserve"> Banco Etcheverría104010503</v>
          </cell>
          <cell r="F257">
            <v>104010503</v>
          </cell>
          <cell r="G257" t="str">
            <v>Anejo_III_1_0074</v>
          </cell>
          <cell r="H257" t="str">
            <v>C1_1_0197</v>
          </cell>
        </row>
        <row r="258">
          <cell r="E258" t="str">
            <v xml:space="preserve"> Banco Etcheverría1040106010301</v>
          </cell>
          <cell r="F258">
            <v>1040106010301</v>
          </cell>
          <cell r="G258" t="str">
            <v>Anejo_III_1_0074</v>
          </cell>
          <cell r="H258" t="str">
            <v>C1_1_0200</v>
          </cell>
        </row>
        <row r="259">
          <cell r="E259" t="str">
            <v xml:space="preserve"> Banco Etcheverría10401060203</v>
          </cell>
          <cell r="F259">
            <v>10401060203</v>
          </cell>
          <cell r="G259" t="str">
            <v>Anejo_III_1_0074</v>
          </cell>
          <cell r="H259" t="str">
            <v>C1_1_0201</v>
          </cell>
        </row>
        <row r="260">
          <cell r="E260" t="str">
            <v xml:space="preserve"> Banco Etcheverría10401060303</v>
          </cell>
          <cell r="F260">
            <v>10401060303</v>
          </cell>
          <cell r="G260" t="str">
            <v>Anejo_III_1_0074</v>
          </cell>
          <cell r="H260" t="str">
            <v>C1_1_0202</v>
          </cell>
        </row>
        <row r="261">
          <cell r="E261" t="str">
            <v xml:space="preserve"> Banco Etcheverría10401060403</v>
          </cell>
          <cell r="F261">
            <v>10401060403</v>
          </cell>
          <cell r="G261" t="str">
            <v>Anejo_III_1_0074</v>
          </cell>
          <cell r="H261" t="str">
            <v>C1_1_0203</v>
          </cell>
        </row>
        <row r="262">
          <cell r="E262" t="str">
            <v xml:space="preserve"> Banco Etcheverría10401060503</v>
          </cell>
          <cell r="F262">
            <v>10401060503</v>
          </cell>
          <cell r="G262" t="str">
            <v>Anejo_III_1_0074</v>
          </cell>
          <cell r="H262" t="str">
            <v>C1_1_0203</v>
          </cell>
        </row>
        <row r="263">
          <cell r="E263" t="str">
            <v xml:space="preserve"> Banco Etcheverría10401060703</v>
          </cell>
          <cell r="F263">
            <v>10401060703</v>
          </cell>
          <cell r="G263" t="str">
            <v>Anejo_III_1_0074</v>
          </cell>
          <cell r="H263" t="str">
            <v>C1_1_0203</v>
          </cell>
        </row>
        <row r="264">
          <cell r="E264" t="str">
            <v xml:space="preserve"> Banco Etcheverría10401060803</v>
          </cell>
          <cell r="F264">
            <v>10401060803</v>
          </cell>
          <cell r="G264" t="str">
            <v>Anejo_III_1_0074</v>
          </cell>
          <cell r="H264" t="str">
            <v>C1_1_0203</v>
          </cell>
        </row>
        <row r="265">
          <cell r="E265" t="str">
            <v xml:space="preserve"> Banco Etcheverría1040201010103</v>
          </cell>
          <cell r="F265">
            <v>1040201010103</v>
          </cell>
          <cell r="G265" t="str">
            <v>Anejo_III_1_0074</v>
          </cell>
          <cell r="H265" t="str">
            <v>C1_1_0206</v>
          </cell>
        </row>
        <row r="266">
          <cell r="E266" t="str">
            <v xml:space="preserve"> Banco Etcheverría1040201010203</v>
          </cell>
          <cell r="F266">
            <v>1040201010203</v>
          </cell>
          <cell r="G266" t="str">
            <v>Anejo_III_1_0074</v>
          </cell>
          <cell r="H266" t="str">
            <v>C1_1_0206</v>
          </cell>
        </row>
        <row r="267">
          <cell r="E267" t="str">
            <v xml:space="preserve"> Banco Etcheverría10402010203</v>
          </cell>
          <cell r="F267">
            <v>10402010203</v>
          </cell>
          <cell r="G267" t="str">
            <v>Anejo_III_1_0074</v>
          </cell>
          <cell r="H267" t="str">
            <v>C1_1_0206</v>
          </cell>
        </row>
        <row r="268">
          <cell r="E268" t="str">
            <v xml:space="preserve"> Banco Etcheverría10402020103</v>
          </cell>
          <cell r="F268">
            <v>10402020103</v>
          </cell>
          <cell r="G268" t="str">
            <v>Anejo_III_1_0074</v>
          </cell>
          <cell r="H268" t="str">
            <v>C1_1_0207</v>
          </cell>
        </row>
        <row r="269">
          <cell r="E269" t="str">
            <v xml:space="preserve"> Banco Etcheverría10402020203</v>
          </cell>
          <cell r="F269">
            <v>10402020203</v>
          </cell>
          <cell r="G269" t="str">
            <v>Anejo_III_1_0074</v>
          </cell>
          <cell r="H269" t="str">
            <v>C1_1_0207</v>
          </cell>
        </row>
        <row r="270">
          <cell r="E270" t="str">
            <v xml:space="preserve"> Banco Etcheverría10402040103</v>
          </cell>
          <cell r="F270">
            <v>10402040103</v>
          </cell>
          <cell r="G270" t="str">
            <v>Anejo_III_1_0074</v>
          </cell>
          <cell r="H270" t="str">
            <v>C1_1_0210</v>
          </cell>
        </row>
        <row r="271">
          <cell r="E271" t="str">
            <v xml:space="preserve"> Banco Etcheverría10402040203</v>
          </cell>
          <cell r="F271">
            <v>10402040203</v>
          </cell>
          <cell r="G271" t="str">
            <v>Anejo_III_1_0074</v>
          </cell>
          <cell r="H271" t="str">
            <v>C1_1_0211</v>
          </cell>
        </row>
        <row r="272">
          <cell r="E272" t="str">
            <v xml:space="preserve"> Banco Etcheverría10402040303</v>
          </cell>
          <cell r="F272">
            <v>10402040303</v>
          </cell>
          <cell r="G272" t="str">
            <v>Anejo_III_1_0074</v>
          </cell>
          <cell r="H272" t="str">
            <v>C1_1_0212</v>
          </cell>
        </row>
        <row r="273">
          <cell r="E273" t="str">
            <v xml:space="preserve"> Banco Etcheverría10402050103</v>
          </cell>
          <cell r="F273">
            <v>10402050103</v>
          </cell>
          <cell r="G273" t="str">
            <v>Anejo_III_1_0074</v>
          </cell>
          <cell r="H273" t="str">
            <v>C1_1_0214</v>
          </cell>
        </row>
        <row r="274">
          <cell r="E274" t="str">
            <v xml:space="preserve"> Banco Etcheverría10402050203</v>
          </cell>
          <cell r="F274">
            <v>10402050203</v>
          </cell>
          <cell r="G274" t="str">
            <v>Anejo_III_1_0074</v>
          </cell>
          <cell r="H274" t="str">
            <v>C1_1_0215</v>
          </cell>
        </row>
        <row r="275">
          <cell r="E275" t="str">
            <v xml:space="preserve"> Banco Etcheverría10402050303</v>
          </cell>
          <cell r="F275">
            <v>10402050303</v>
          </cell>
          <cell r="G275" t="str">
            <v>Anejo_III_1_0074</v>
          </cell>
          <cell r="H275" t="str">
            <v>C1_1_0216</v>
          </cell>
        </row>
        <row r="276">
          <cell r="E276" t="str">
            <v xml:space="preserve"> Banco Etcheverría10402050403</v>
          </cell>
          <cell r="F276">
            <v>10402050403</v>
          </cell>
          <cell r="G276" t="str">
            <v>Anejo_III_1_0074</v>
          </cell>
          <cell r="H276" t="str">
            <v>C1_1_0216</v>
          </cell>
        </row>
        <row r="277">
          <cell r="E277" t="str">
            <v xml:space="preserve"> Banco Etcheverría10402050503</v>
          </cell>
          <cell r="F277">
            <v>10402050503</v>
          </cell>
          <cell r="G277" t="str">
            <v>Anejo_III_1_0074</v>
          </cell>
          <cell r="H277" t="str">
            <v>C1_1_0216</v>
          </cell>
        </row>
        <row r="278">
          <cell r="E278" t="str">
            <v xml:space="preserve"> Banco Etcheverría10402060103</v>
          </cell>
          <cell r="F278">
            <v>10402060103</v>
          </cell>
          <cell r="G278" t="str">
            <v>Anejo_III_1_0074</v>
          </cell>
          <cell r="H278" t="str">
            <v>C1_1_0218</v>
          </cell>
        </row>
        <row r="279">
          <cell r="E279" t="str">
            <v xml:space="preserve"> Banco Etcheverría10402060203</v>
          </cell>
          <cell r="F279">
            <v>10402060203</v>
          </cell>
          <cell r="G279" t="str">
            <v>Anejo_III_1_0074</v>
          </cell>
          <cell r="H279" t="str">
            <v>C1_1_0218</v>
          </cell>
        </row>
        <row r="280">
          <cell r="E280" t="str">
            <v xml:space="preserve"> Banco Etcheverría10402060303</v>
          </cell>
          <cell r="F280">
            <v>10402060303</v>
          </cell>
          <cell r="G280" t="str">
            <v>Anejo_III_1_0074</v>
          </cell>
          <cell r="H280" t="str">
            <v>C1_1_0218</v>
          </cell>
        </row>
        <row r="281">
          <cell r="E281" t="str">
            <v xml:space="preserve"> Banco Etcheverría10402070103</v>
          </cell>
          <cell r="F281">
            <v>10402070103</v>
          </cell>
          <cell r="G281" t="str">
            <v>Anejo_III_1_0074</v>
          </cell>
          <cell r="H281" t="str">
            <v>C1_1_0221</v>
          </cell>
        </row>
        <row r="282">
          <cell r="E282" t="str">
            <v xml:space="preserve"> Banco Etcheverría10402070203</v>
          </cell>
          <cell r="F282">
            <v>10402070203</v>
          </cell>
          <cell r="G282" t="str">
            <v>Anejo_III_1_0074</v>
          </cell>
          <cell r="H282" t="str">
            <v>C1_1_0222</v>
          </cell>
        </row>
        <row r="283">
          <cell r="E283" t="str">
            <v xml:space="preserve"> Banco Etcheverría10402070303</v>
          </cell>
          <cell r="F283">
            <v>10402070303</v>
          </cell>
          <cell r="G283" t="str">
            <v>Anejo_III_1_0074</v>
          </cell>
          <cell r="H283" t="str">
            <v>C1_1_0223</v>
          </cell>
        </row>
        <row r="284">
          <cell r="E284" t="str">
            <v xml:space="preserve"> Banco Etcheverría10402070403</v>
          </cell>
          <cell r="F284">
            <v>10402070403</v>
          </cell>
          <cell r="G284" t="str">
            <v>Anejo_III_1_0074</v>
          </cell>
          <cell r="H284" t="str">
            <v>C1_1_0224</v>
          </cell>
        </row>
        <row r="285">
          <cell r="E285" t="str">
            <v xml:space="preserve"> Banco Etcheverría10402070503</v>
          </cell>
          <cell r="F285">
            <v>10402070503</v>
          </cell>
          <cell r="G285" t="str">
            <v>Anejo_III_1_0074</v>
          </cell>
          <cell r="H285" t="str">
            <v>C1_1_0224</v>
          </cell>
        </row>
        <row r="286">
          <cell r="E286" t="str">
            <v xml:space="preserve"> Banco Etcheverría104020803</v>
          </cell>
          <cell r="F286">
            <v>104020803</v>
          </cell>
          <cell r="G286" t="str">
            <v>Anejo_III_1_0074</v>
          </cell>
          <cell r="H286" t="str">
            <v>C1_1_0226</v>
          </cell>
        </row>
        <row r="287">
          <cell r="E287" t="str">
            <v xml:space="preserve"> Banco Etcheverría1040209010301</v>
          </cell>
          <cell r="F287">
            <v>1040209010301</v>
          </cell>
          <cell r="G287" t="str">
            <v>Anejo_III_1_0074</v>
          </cell>
          <cell r="H287" t="str">
            <v>C1_1_0229</v>
          </cell>
        </row>
        <row r="288">
          <cell r="E288" t="str">
            <v xml:space="preserve"> Banco Etcheverría10402090203</v>
          </cell>
          <cell r="F288">
            <v>10402090203</v>
          </cell>
          <cell r="G288" t="str">
            <v>Anejo_III_1_0074</v>
          </cell>
          <cell r="H288" t="str">
            <v>C1_1_0230</v>
          </cell>
        </row>
        <row r="289">
          <cell r="E289" t="str">
            <v xml:space="preserve"> Banco Etcheverría10402090303</v>
          </cell>
          <cell r="F289">
            <v>10402090303</v>
          </cell>
          <cell r="G289" t="str">
            <v>Anejo_III_1_0074</v>
          </cell>
          <cell r="H289" t="str">
            <v>C1_1_0231</v>
          </cell>
        </row>
        <row r="290">
          <cell r="E290" t="str">
            <v xml:space="preserve"> Banco Etcheverría10402090403</v>
          </cell>
          <cell r="F290">
            <v>10402090403</v>
          </cell>
          <cell r="G290" t="str">
            <v>Anejo_III_1_0074</v>
          </cell>
          <cell r="H290" t="str">
            <v>C1_1_0232</v>
          </cell>
        </row>
        <row r="291">
          <cell r="E291" t="str">
            <v xml:space="preserve"> Banco Etcheverría10402090503</v>
          </cell>
          <cell r="F291">
            <v>10402090503</v>
          </cell>
          <cell r="G291" t="str">
            <v>Anejo_III_1_0074</v>
          </cell>
          <cell r="H291" t="str">
            <v>C1_1_0232</v>
          </cell>
        </row>
        <row r="292">
          <cell r="E292" t="str">
            <v xml:space="preserve"> Banco Etcheverría10402090703</v>
          </cell>
          <cell r="F292">
            <v>10402090703</v>
          </cell>
          <cell r="G292" t="str">
            <v>Anejo_III_1_0074</v>
          </cell>
          <cell r="H292" t="str">
            <v>C1_1_0232</v>
          </cell>
        </row>
        <row r="293">
          <cell r="E293" t="str">
            <v xml:space="preserve"> Banco Etcheverría10402090803</v>
          </cell>
          <cell r="F293">
            <v>10402090803</v>
          </cell>
          <cell r="G293" t="str">
            <v>Anejo_III_1_0074</v>
          </cell>
          <cell r="H293" t="str">
            <v>C1_1_0232</v>
          </cell>
        </row>
        <row r="294">
          <cell r="E294" t="str">
            <v xml:space="preserve"> Banco Etcheverría10403010103</v>
          </cell>
          <cell r="F294">
            <v>10403010103</v>
          </cell>
          <cell r="G294" t="str">
            <v>Anejo_III_1_0074</v>
          </cell>
          <cell r="H294" t="str">
            <v>C1_1_0196</v>
          </cell>
        </row>
        <row r="295">
          <cell r="E295" t="str">
            <v xml:space="preserve"> Banco Etcheverría10403010203</v>
          </cell>
          <cell r="F295">
            <v>10403010203</v>
          </cell>
          <cell r="G295" t="str">
            <v>Anejo_III_1_0074</v>
          </cell>
          <cell r="H295" t="str">
            <v>C1_1_0196</v>
          </cell>
        </row>
        <row r="296">
          <cell r="E296" t="str">
            <v xml:space="preserve"> Banco Etcheverría1040303010101</v>
          </cell>
          <cell r="F296">
            <v>1040303010101</v>
          </cell>
          <cell r="G296" t="str">
            <v>Anejo_III_1_0074</v>
          </cell>
          <cell r="H296" t="str">
            <v>C1_1_0200</v>
          </cell>
        </row>
        <row r="297">
          <cell r="E297" t="str">
            <v xml:space="preserve"> Banco Etcheverría10403030203</v>
          </cell>
          <cell r="F297">
            <v>10403030203</v>
          </cell>
          <cell r="G297" t="str">
            <v>Anejo_III_1_0074</v>
          </cell>
          <cell r="H297" t="str">
            <v>C1_1_0201</v>
          </cell>
        </row>
        <row r="298">
          <cell r="E298" t="str">
            <v xml:space="preserve"> Banco Etcheverría10403030303</v>
          </cell>
          <cell r="F298">
            <v>10403030303</v>
          </cell>
          <cell r="G298" t="str">
            <v>Anejo_III_1_0074</v>
          </cell>
          <cell r="H298" t="str">
            <v>C1_1_0202</v>
          </cell>
        </row>
        <row r="299">
          <cell r="E299" t="str">
            <v xml:space="preserve"> Banco Etcheverría10403030403</v>
          </cell>
          <cell r="F299">
            <v>10403030403</v>
          </cell>
          <cell r="G299" t="str">
            <v>Anejo_III_1_0074</v>
          </cell>
          <cell r="H299" t="str">
            <v>C1_1_0203</v>
          </cell>
        </row>
        <row r="300">
          <cell r="E300" t="str">
            <v xml:space="preserve"> Banco Etcheverría10403030503</v>
          </cell>
          <cell r="F300">
            <v>10403030503</v>
          </cell>
          <cell r="G300" t="str">
            <v>Anejo_III_1_0074</v>
          </cell>
          <cell r="H300" t="str">
            <v>C1_1_0203</v>
          </cell>
        </row>
        <row r="301">
          <cell r="E301" t="str">
            <v xml:space="preserve"> Banco Etcheverría10403030703</v>
          </cell>
          <cell r="F301">
            <v>10403030703</v>
          </cell>
          <cell r="G301" t="str">
            <v>Anejo_III_1_0074</v>
          </cell>
          <cell r="H301" t="str">
            <v>C1_1_0203</v>
          </cell>
        </row>
        <row r="302">
          <cell r="E302" t="str">
            <v xml:space="preserve"> Banco Etcheverría10403030803</v>
          </cell>
          <cell r="F302">
            <v>10403030803</v>
          </cell>
          <cell r="G302" t="str">
            <v>Anejo_III_1_0074</v>
          </cell>
          <cell r="H302" t="str">
            <v>C1_1_0203</v>
          </cell>
        </row>
        <row r="303">
          <cell r="E303" t="str">
            <v xml:space="preserve"> Banco Etcheverría104040103</v>
          </cell>
          <cell r="F303">
            <v>104040103</v>
          </cell>
          <cell r="G303" t="str">
            <v>Anejo_III_1_0074</v>
          </cell>
          <cell r="H303" t="str">
            <v>C1_1_0206</v>
          </cell>
        </row>
        <row r="304">
          <cell r="E304" t="str">
            <v xml:space="preserve"> Banco Etcheverría10404020103</v>
          </cell>
          <cell r="F304">
            <v>10404020103</v>
          </cell>
          <cell r="G304" t="str">
            <v>Anejo_III_1_0074</v>
          </cell>
          <cell r="H304" t="str">
            <v>C1_1_0207</v>
          </cell>
        </row>
        <row r="305">
          <cell r="E305" t="str">
            <v xml:space="preserve"> Banco Etcheverría10404020203</v>
          </cell>
          <cell r="F305">
            <v>10404020203</v>
          </cell>
          <cell r="G305" t="str">
            <v>Anejo_III_1_0074</v>
          </cell>
          <cell r="H305" t="str">
            <v>C1_1_0207</v>
          </cell>
        </row>
        <row r="306">
          <cell r="E306" t="str">
            <v xml:space="preserve"> Banco Etcheverría10404040103</v>
          </cell>
          <cell r="F306">
            <v>10404040103</v>
          </cell>
          <cell r="G306" t="str">
            <v>Anejo_III_1_0074</v>
          </cell>
          <cell r="H306" t="str">
            <v>C1_1_0210</v>
          </cell>
        </row>
        <row r="307">
          <cell r="E307" t="str">
            <v xml:space="preserve"> Banco Etcheverría10404040203</v>
          </cell>
          <cell r="F307">
            <v>10404040203</v>
          </cell>
          <cell r="G307" t="str">
            <v>Anejo_III_1_0074</v>
          </cell>
          <cell r="H307" t="str">
            <v>C1_1_0211</v>
          </cell>
        </row>
        <row r="308">
          <cell r="E308" t="str">
            <v xml:space="preserve"> Banco Etcheverría10404040303</v>
          </cell>
          <cell r="F308">
            <v>10404040303</v>
          </cell>
          <cell r="G308" t="str">
            <v>Anejo_III_1_0074</v>
          </cell>
          <cell r="H308" t="str">
            <v>C1_1_0212</v>
          </cell>
        </row>
        <row r="309">
          <cell r="E309" t="str">
            <v xml:space="preserve"> Banco Etcheverría10404050103</v>
          </cell>
          <cell r="F309">
            <v>10404050103</v>
          </cell>
          <cell r="G309" t="str">
            <v>Anejo_III_1_0074</v>
          </cell>
          <cell r="H309" t="str">
            <v>C1_1_0214</v>
          </cell>
        </row>
        <row r="310">
          <cell r="E310" t="str">
            <v xml:space="preserve"> Banco Etcheverría10404050203</v>
          </cell>
          <cell r="F310">
            <v>10404050203</v>
          </cell>
          <cell r="G310" t="str">
            <v>Anejo_III_1_0074</v>
          </cell>
          <cell r="H310" t="str">
            <v>C1_1_0215</v>
          </cell>
        </row>
        <row r="311">
          <cell r="E311" t="str">
            <v xml:space="preserve"> Banco Etcheverría10404050303</v>
          </cell>
          <cell r="F311">
            <v>10404050303</v>
          </cell>
          <cell r="G311" t="str">
            <v>Anejo_III_1_0074</v>
          </cell>
          <cell r="H311" t="str">
            <v>C1_1_0216</v>
          </cell>
        </row>
        <row r="312">
          <cell r="E312" t="str">
            <v xml:space="preserve"> Banco Etcheverría10404060103</v>
          </cell>
          <cell r="F312">
            <v>10404060103</v>
          </cell>
          <cell r="G312" t="str">
            <v>Anejo_III_1_0074</v>
          </cell>
          <cell r="H312" t="str">
            <v>C1_1_0218</v>
          </cell>
        </row>
        <row r="313">
          <cell r="E313" t="str">
            <v xml:space="preserve"> Banco Etcheverría10404060203</v>
          </cell>
          <cell r="F313">
            <v>10404060203</v>
          </cell>
          <cell r="G313" t="str">
            <v>Anejo_III_1_0074</v>
          </cell>
          <cell r="H313" t="str">
            <v>C1_1_0218</v>
          </cell>
        </row>
        <row r="314">
          <cell r="E314" t="str">
            <v xml:space="preserve"> Banco Etcheverría10404060303</v>
          </cell>
          <cell r="F314">
            <v>10404060303</v>
          </cell>
          <cell r="G314" t="str">
            <v>Anejo_III_1_0074</v>
          </cell>
          <cell r="H314" t="str">
            <v>C1_1_0218</v>
          </cell>
        </row>
        <row r="315">
          <cell r="E315" t="str">
            <v xml:space="preserve"> Banco Etcheverría10404070103</v>
          </cell>
          <cell r="F315">
            <v>10404070103</v>
          </cell>
          <cell r="G315" t="str">
            <v>Anejo_III_1_0074</v>
          </cell>
          <cell r="H315" t="str">
            <v>C1_1_0221</v>
          </cell>
        </row>
        <row r="316">
          <cell r="E316" t="str">
            <v xml:space="preserve"> Banco Etcheverría10404070203</v>
          </cell>
          <cell r="F316">
            <v>10404070203</v>
          </cell>
          <cell r="G316" t="str">
            <v>Anejo_III_1_0074</v>
          </cell>
          <cell r="H316" t="str">
            <v>C1_1_0222</v>
          </cell>
        </row>
        <row r="317">
          <cell r="E317" t="str">
            <v xml:space="preserve"> Banco Etcheverría10404070303</v>
          </cell>
          <cell r="F317">
            <v>10404070303</v>
          </cell>
          <cell r="G317" t="str">
            <v>Anejo_III_1_0074</v>
          </cell>
          <cell r="H317" t="str">
            <v>C1_1_0223</v>
          </cell>
        </row>
        <row r="318">
          <cell r="E318" t="str">
            <v xml:space="preserve"> Banco Etcheverría10404070403</v>
          </cell>
          <cell r="F318">
            <v>10404070403</v>
          </cell>
          <cell r="G318" t="str">
            <v>Anejo_III_1_0074</v>
          </cell>
          <cell r="H318" t="str">
            <v>C1_1_0224</v>
          </cell>
        </row>
        <row r="319">
          <cell r="E319" t="str">
            <v xml:space="preserve"> Banco Etcheverría104040803</v>
          </cell>
          <cell r="F319">
            <v>104040803</v>
          </cell>
          <cell r="G319" t="str">
            <v>Anejo_III_1_0074</v>
          </cell>
          <cell r="H319" t="str">
            <v>C1_1_0226</v>
          </cell>
        </row>
        <row r="320">
          <cell r="E320" t="str">
            <v xml:space="preserve"> Banco Etcheverría1040409010301</v>
          </cell>
          <cell r="F320">
            <v>1040409010301</v>
          </cell>
          <cell r="G320" t="str">
            <v>Anejo_III_1_0074</v>
          </cell>
          <cell r="H320" t="str">
            <v>C1_1_0229</v>
          </cell>
        </row>
        <row r="321">
          <cell r="E321" t="str">
            <v xml:space="preserve"> Banco Etcheverría10404090203</v>
          </cell>
          <cell r="F321">
            <v>10404090203</v>
          </cell>
          <cell r="G321" t="str">
            <v>Anejo_III_1_0074</v>
          </cell>
          <cell r="H321" t="str">
            <v>C1_1_0230</v>
          </cell>
        </row>
        <row r="322">
          <cell r="E322" t="str">
            <v xml:space="preserve"> Banco Etcheverría10404090303</v>
          </cell>
          <cell r="F322">
            <v>10404090303</v>
          </cell>
          <cell r="G322" t="str">
            <v>Anejo_III_1_0074</v>
          </cell>
          <cell r="H322" t="str">
            <v>C1_1_0231</v>
          </cell>
        </row>
        <row r="323">
          <cell r="E323" t="str">
            <v xml:space="preserve"> Banco Etcheverría10404090403</v>
          </cell>
          <cell r="F323">
            <v>10404090403</v>
          </cell>
          <cell r="G323" t="str">
            <v>Anejo_III_1_0074</v>
          </cell>
          <cell r="H323" t="str">
            <v>C1_1_0232</v>
          </cell>
        </row>
        <row r="324">
          <cell r="E324" t="str">
            <v xml:space="preserve"> Banco Etcheverría10404090503</v>
          </cell>
          <cell r="F324">
            <v>10404090503</v>
          </cell>
          <cell r="G324" t="str">
            <v>Anejo_III_1_0074</v>
          </cell>
          <cell r="H324" t="str">
            <v>C1_1_0232</v>
          </cell>
        </row>
        <row r="325">
          <cell r="E325" t="str">
            <v xml:space="preserve"> Banco Etcheverría10404090703</v>
          </cell>
          <cell r="F325">
            <v>10404090703</v>
          </cell>
          <cell r="G325" t="str">
            <v>Anejo_III_1_0074</v>
          </cell>
          <cell r="H325" t="str">
            <v>C1_1_0232</v>
          </cell>
        </row>
        <row r="326">
          <cell r="E326" t="str">
            <v xml:space="preserve"> Banco Etcheverría10404090803</v>
          </cell>
          <cell r="F326">
            <v>10404090803</v>
          </cell>
          <cell r="G326" t="str">
            <v>Anejo_III_1_0074</v>
          </cell>
          <cell r="H326" t="str">
            <v>C1_1_0232</v>
          </cell>
        </row>
        <row r="327">
          <cell r="E327" t="str">
            <v xml:space="preserve"> Banco Etcheverría10502010104</v>
          </cell>
          <cell r="F327">
            <v>10502010104</v>
          </cell>
          <cell r="G327" t="str">
            <v>Anejo_III_1_0238</v>
          </cell>
          <cell r="H327" t="str">
            <v>C1_1_0320</v>
          </cell>
        </row>
        <row r="328">
          <cell r="E328" t="str">
            <v xml:space="preserve"> Banco Etcheverría10502010204</v>
          </cell>
          <cell r="F328">
            <v>10502010204</v>
          </cell>
          <cell r="G328" t="str">
            <v>Anejo_III_1_0238</v>
          </cell>
          <cell r="H328" t="str">
            <v>C1_1_0320</v>
          </cell>
        </row>
        <row r="329">
          <cell r="E329" t="str">
            <v xml:space="preserve"> Banco Etcheverría10502010304</v>
          </cell>
          <cell r="F329">
            <v>10502010304</v>
          </cell>
          <cell r="G329" t="str">
            <v>Anejo_III_1_0238</v>
          </cell>
          <cell r="H329" t="str">
            <v>C1_1_0320</v>
          </cell>
        </row>
        <row r="330">
          <cell r="E330" t="str">
            <v xml:space="preserve"> Banco Etcheverría105020204</v>
          </cell>
          <cell r="F330">
            <v>105020204</v>
          </cell>
          <cell r="G330" t="str">
            <v>Anejo_III_1_0238</v>
          </cell>
          <cell r="H330" t="str">
            <v>C1_1_0320</v>
          </cell>
        </row>
        <row r="331">
          <cell r="E331" t="str">
            <v xml:space="preserve"> Banco Etcheverría105020304</v>
          </cell>
          <cell r="F331">
            <v>105020304</v>
          </cell>
          <cell r="G331" t="str">
            <v>Anejo_III_1_0238</v>
          </cell>
          <cell r="H331" t="str">
            <v>C1_1_0320</v>
          </cell>
        </row>
        <row r="332">
          <cell r="E332" t="str">
            <v xml:space="preserve"> Banco Etcheverría1050301010104</v>
          </cell>
          <cell r="F332">
            <v>1050301010104</v>
          </cell>
          <cell r="G332" t="str">
            <v>Anejo_III_1_0238</v>
          </cell>
          <cell r="H332" t="str">
            <v>C1_1_0326</v>
          </cell>
        </row>
        <row r="333">
          <cell r="E333" t="str">
            <v xml:space="preserve"> Banco Etcheverría1050301020104</v>
          </cell>
          <cell r="F333">
            <v>1050301020104</v>
          </cell>
          <cell r="G333" t="str">
            <v>Anejo_III_1_0238</v>
          </cell>
          <cell r="H333" t="str">
            <v>C1_1_0329</v>
          </cell>
        </row>
        <row r="334">
          <cell r="E334" t="str">
            <v xml:space="preserve"> Banco Etcheverría1050301020204</v>
          </cell>
          <cell r="F334">
            <v>1050301020204</v>
          </cell>
          <cell r="G334" t="str">
            <v>Anejo_III_1_0238</v>
          </cell>
          <cell r="H334" t="str">
            <v>C1_1_0329</v>
          </cell>
        </row>
        <row r="335">
          <cell r="E335" t="str">
            <v xml:space="preserve"> Banco Etcheverría1050302020104</v>
          </cell>
          <cell r="F335">
            <v>1050302020104</v>
          </cell>
          <cell r="G335" t="str">
            <v>Anejo_III_1_0238</v>
          </cell>
          <cell r="H335" t="str">
            <v>C1_1_0326</v>
          </cell>
        </row>
        <row r="336">
          <cell r="E336" t="str">
            <v xml:space="preserve"> Banco Etcheverría1050302020204</v>
          </cell>
          <cell r="F336">
            <v>1050302020204</v>
          </cell>
          <cell r="G336" t="str">
            <v>Anejo_III_1_0238</v>
          </cell>
          <cell r="H336" t="str">
            <v>C1_1_0327</v>
          </cell>
        </row>
        <row r="337">
          <cell r="E337" t="str">
            <v xml:space="preserve"> Banco Etcheverría1050302020304</v>
          </cell>
          <cell r="F337">
            <v>1050302020304</v>
          </cell>
          <cell r="G337" t="str">
            <v>Anejo_III_1_0238</v>
          </cell>
          <cell r="H337" t="str">
            <v>C1_1_0328</v>
          </cell>
        </row>
        <row r="338">
          <cell r="E338" t="str">
            <v xml:space="preserve"> Banco Etcheverría1050302030104</v>
          </cell>
          <cell r="F338">
            <v>1050302030104</v>
          </cell>
          <cell r="G338" t="str">
            <v>Anejo_III_1_0238</v>
          </cell>
          <cell r="H338" t="str">
            <v>C1_1_0329</v>
          </cell>
        </row>
        <row r="339">
          <cell r="E339" t="str">
            <v xml:space="preserve"> Banco Etcheverría1050302030204</v>
          </cell>
          <cell r="F339">
            <v>1050302030204</v>
          </cell>
          <cell r="G339" t="str">
            <v>Anejo_III_1_0238</v>
          </cell>
          <cell r="H339" t="str">
            <v>C1_1_0329</v>
          </cell>
        </row>
        <row r="340">
          <cell r="E340" t="str">
            <v xml:space="preserve"> Banco Etcheverría10503030404</v>
          </cell>
          <cell r="F340">
            <v>10503030404</v>
          </cell>
          <cell r="G340" t="str">
            <v>Anejo_III_1_0238</v>
          </cell>
          <cell r="H340" t="str">
            <v>C1_1_0324</v>
          </cell>
        </row>
        <row r="341">
          <cell r="E341" t="str">
            <v xml:space="preserve"> Banco Etcheverría1050303020104</v>
          </cell>
          <cell r="F341">
            <v>1050303020104</v>
          </cell>
          <cell r="G341" t="str">
            <v>Anejo_III_1_0238</v>
          </cell>
          <cell r="H341" t="str">
            <v>C1_1_0326</v>
          </cell>
        </row>
        <row r="342">
          <cell r="E342" t="str">
            <v xml:space="preserve"> Banco Etcheverría1050303020204</v>
          </cell>
          <cell r="F342">
            <v>1050303020204</v>
          </cell>
          <cell r="G342" t="str">
            <v>Anejo_III_1_0238</v>
          </cell>
          <cell r="H342" t="str">
            <v>C1_1_0327</v>
          </cell>
        </row>
        <row r="343">
          <cell r="E343" t="str">
            <v xml:space="preserve"> Banco Etcheverría1050303020304</v>
          </cell>
          <cell r="F343">
            <v>1050303020304</v>
          </cell>
          <cell r="G343" t="str">
            <v>Anejo_III_1_0238</v>
          </cell>
          <cell r="H343" t="str">
            <v>C1_1_0328</v>
          </cell>
        </row>
        <row r="344">
          <cell r="E344" t="str">
            <v xml:space="preserve"> Banco Etcheverría10503030304</v>
          </cell>
          <cell r="F344">
            <v>10503030304</v>
          </cell>
          <cell r="G344" t="str">
            <v>Anejo_III_1_0238</v>
          </cell>
          <cell r="H344" t="str">
            <v>C1_1_0329</v>
          </cell>
        </row>
        <row r="345">
          <cell r="E345" t="str">
            <v xml:space="preserve"> Banco Etcheverría1050401010104</v>
          </cell>
          <cell r="F345">
            <v>1050401010104</v>
          </cell>
          <cell r="G345" t="str">
            <v>Anejo_III_1_0238</v>
          </cell>
          <cell r="H345" t="str">
            <v>C1_1_0333</v>
          </cell>
        </row>
        <row r="346">
          <cell r="E346" t="str">
            <v xml:space="preserve"> Banco Etcheverría10504020104</v>
          </cell>
          <cell r="F346">
            <v>10504020104</v>
          </cell>
          <cell r="G346" t="str">
            <v>Anejo_III_1_0238</v>
          </cell>
          <cell r="H346" t="str">
            <v>C1_1_0335</v>
          </cell>
        </row>
        <row r="347">
          <cell r="E347" t="str">
            <v xml:space="preserve"> Banco Etcheverría10504020204</v>
          </cell>
          <cell r="F347">
            <v>10504020204</v>
          </cell>
          <cell r="G347" t="str">
            <v>Anejo_III_1_0238</v>
          </cell>
          <cell r="H347" t="str">
            <v>C1_1_0336</v>
          </cell>
        </row>
        <row r="348">
          <cell r="E348" t="str">
            <v xml:space="preserve"> Banco Etcheverría10504020304</v>
          </cell>
          <cell r="F348">
            <v>10504020304</v>
          </cell>
          <cell r="G348" t="str">
            <v>Anejo_III_1_0238</v>
          </cell>
          <cell r="H348" t="str">
            <v>C1_1_0337</v>
          </cell>
        </row>
        <row r="349">
          <cell r="E349" t="str">
            <v xml:space="preserve"> Banco Etcheverría10504030104</v>
          </cell>
          <cell r="F349">
            <v>10504030104</v>
          </cell>
          <cell r="G349" t="str">
            <v>Anejo_III_1_0238</v>
          </cell>
          <cell r="H349" t="str">
            <v>C1_1_0338</v>
          </cell>
        </row>
        <row r="350">
          <cell r="E350" t="str">
            <v xml:space="preserve"> Banco Etcheverría10504030204</v>
          </cell>
          <cell r="F350">
            <v>10504030204</v>
          </cell>
          <cell r="G350" t="str">
            <v>Anejo_III_1_0238</v>
          </cell>
          <cell r="H350" t="str">
            <v>C1_1_0338</v>
          </cell>
        </row>
        <row r="351">
          <cell r="E351" t="str">
            <v xml:space="preserve"> Banco Etcheverría1050504</v>
          </cell>
          <cell r="F351">
            <v>1050504</v>
          </cell>
          <cell r="G351" t="str">
            <v>Anejo_III_1_0238</v>
          </cell>
          <cell r="H351" t="str">
            <v>C1_1_0320</v>
          </cell>
        </row>
        <row r="352">
          <cell r="E352" t="str">
            <v xml:space="preserve"> Banco Etcheverría105060104</v>
          </cell>
          <cell r="F352">
            <v>105060104</v>
          </cell>
          <cell r="G352" t="str">
            <v>Anejo_III_1_0238</v>
          </cell>
          <cell r="H352" t="str">
            <v>C1_1_0333</v>
          </cell>
        </row>
        <row r="353">
          <cell r="E353" t="str">
            <v xml:space="preserve"> Banco Etcheverría10506020104</v>
          </cell>
          <cell r="F353">
            <v>10506020104</v>
          </cell>
          <cell r="G353" t="str">
            <v>Anejo_III_1_0238</v>
          </cell>
          <cell r="H353" t="str">
            <v>C1_1_0335</v>
          </cell>
        </row>
        <row r="354">
          <cell r="E354" t="str">
            <v xml:space="preserve"> Banco Etcheverría10506020204</v>
          </cell>
          <cell r="F354">
            <v>10506020204</v>
          </cell>
          <cell r="G354" t="str">
            <v>Anejo_III_1_0238</v>
          </cell>
          <cell r="H354" t="str">
            <v>C1_1_0336</v>
          </cell>
        </row>
        <row r="355">
          <cell r="E355" t="str">
            <v xml:space="preserve"> Banco Etcheverría10506020304</v>
          </cell>
          <cell r="F355">
            <v>10506020304</v>
          </cell>
          <cell r="G355" t="str">
            <v>Anejo_III_1_0238</v>
          </cell>
          <cell r="H355" t="str">
            <v>C1_1_0337</v>
          </cell>
        </row>
        <row r="356">
          <cell r="E356" t="str">
            <v xml:space="preserve"> Banco Etcheverría10506020304</v>
          </cell>
          <cell r="F356">
            <v>10506020304</v>
          </cell>
          <cell r="G356" t="str">
            <v>Anejo_III_1_0238</v>
          </cell>
          <cell r="H356" t="str">
            <v>C1_1_0337</v>
          </cell>
        </row>
        <row r="357">
          <cell r="E357" t="str">
            <v xml:space="preserve"> Banco Etcheverría1050704</v>
          </cell>
          <cell r="F357">
            <v>1050704</v>
          </cell>
          <cell r="G357" t="str">
            <v>Anejo_III_1_0238</v>
          </cell>
          <cell r="H357" t="str">
            <v>C1_1_0305</v>
          </cell>
        </row>
        <row r="358">
          <cell r="E358" t="str">
            <v xml:space="preserve"> Banco Etcheverría10508010401</v>
          </cell>
          <cell r="F358">
            <v>10508010401</v>
          </cell>
          <cell r="G358" t="str">
            <v>Anejo_III_1_0238</v>
          </cell>
          <cell r="H358" t="str">
            <v>C1_1_0310</v>
          </cell>
        </row>
        <row r="359">
          <cell r="E359" t="str">
            <v xml:space="preserve"> Banco Etcheverría10508010402</v>
          </cell>
          <cell r="F359">
            <v>10508010402</v>
          </cell>
          <cell r="G359" t="str">
            <v>Anejo_III_1_0238</v>
          </cell>
          <cell r="H359" t="str">
            <v>C1_1_0310</v>
          </cell>
        </row>
        <row r="360">
          <cell r="E360" t="str">
            <v xml:space="preserve"> Banco Etcheverría10508010403</v>
          </cell>
          <cell r="F360">
            <v>10508010403</v>
          </cell>
          <cell r="G360" t="str">
            <v>Anejo_III_1_0238</v>
          </cell>
          <cell r="H360" t="str">
            <v>C1_1_0310</v>
          </cell>
        </row>
        <row r="361">
          <cell r="E361" t="str">
            <v xml:space="preserve"> Banco Etcheverría10508010404</v>
          </cell>
          <cell r="F361">
            <v>10508010404</v>
          </cell>
          <cell r="G361" t="str">
            <v>Anejo_III_1_0238</v>
          </cell>
          <cell r="H361" t="str">
            <v>C1_1_0310</v>
          </cell>
        </row>
        <row r="362">
          <cell r="E362" t="str">
            <v xml:space="preserve"> Banco Etcheverría106010104</v>
          </cell>
          <cell r="F362">
            <v>106010104</v>
          </cell>
          <cell r="G362" t="str">
            <v>Anejo_III_1_0353</v>
          </cell>
          <cell r="H362" t="str">
            <v>C1_1_0350</v>
          </cell>
        </row>
        <row r="363">
          <cell r="E363" t="str">
            <v xml:space="preserve"> Banco Etcheverría10701</v>
          </cell>
          <cell r="F363">
            <v>10701</v>
          </cell>
          <cell r="G363" t="str">
            <v>Anejo_III_1_0360</v>
          </cell>
          <cell r="H363" t="str">
            <v>C1_1_0360</v>
          </cell>
        </row>
        <row r="364">
          <cell r="E364" t="str">
            <v xml:space="preserve"> Banco Etcheverría1080102</v>
          </cell>
          <cell r="F364">
            <v>1080102</v>
          </cell>
          <cell r="G364" t="str">
            <v>Anejo_III_1_0074</v>
          </cell>
          <cell r="H364" t="str">
            <v>C1_1_0384</v>
          </cell>
        </row>
        <row r="365">
          <cell r="E365" t="str">
            <v xml:space="preserve"> Banco Etcheverría1080202</v>
          </cell>
          <cell r="F365">
            <v>1080202</v>
          </cell>
          <cell r="G365" t="str">
            <v>Anejo_III_1_0074</v>
          </cell>
          <cell r="H365" t="str">
            <v>C1_1_0384</v>
          </cell>
        </row>
        <row r="366">
          <cell r="E366" t="str">
            <v xml:space="preserve"> Banco Etcheverría1080302</v>
          </cell>
          <cell r="F366">
            <v>1080302</v>
          </cell>
          <cell r="G366" t="str">
            <v>Anejo_III_1_0074</v>
          </cell>
          <cell r="H366" t="str">
            <v>C1_1_0384</v>
          </cell>
        </row>
        <row r="367">
          <cell r="E367" t="str">
            <v xml:space="preserve"> Banco Etcheverría1080402</v>
          </cell>
          <cell r="F367">
            <v>1080402</v>
          </cell>
          <cell r="G367" t="str">
            <v>Anejo_III_1_0074</v>
          </cell>
          <cell r="H367" t="str">
            <v>C1_1_0384</v>
          </cell>
        </row>
        <row r="368">
          <cell r="E368" t="str">
            <v xml:space="preserve"> Banco Etcheverría1080502</v>
          </cell>
          <cell r="F368">
            <v>1080502</v>
          </cell>
          <cell r="G368" t="str">
            <v>Anejo_III_1_0074</v>
          </cell>
          <cell r="H368" t="str">
            <v>C1_1_0384</v>
          </cell>
        </row>
        <row r="369">
          <cell r="E369" t="str">
            <v xml:space="preserve"> Banco Etcheverría1080602</v>
          </cell>
          <cell r="F369">
            <v>1080602</v>
          </cell>
          <cell r="G369" t="str">
            <v>Anejo_III_1_0074</v>
          </cell>
          <cell r="H369" t="str">
            <v>C1_1_0381</v>
          </cell>
        </row>
        <row r="370">
          <cell r="E370" t="str">
            <v xml:space="preserve"> Banco Etcheverría1080702</v>
          </cell>
          <cell r="F370">
            <v>1080702</v>
          </cell>
          <cell r="G370" t="str">
            <v>Anejo_III_1_0074</v>
          </cell>
          <cell r="H370" t="str">
            <v>C1_1_0384</v>
          </cell>
        </row>
        <row r="371">
          <cell r="E371" t="str">
            <v xml:space="preserve"> Banco Etcheverría1080802</v>
          </cell>
          <cell r="F371">
            <v>1080802</v>
          </cell>
          <cell r="G371" t="str">
            <v>Anejo_III_1_0074</v>
          </cell>
          <cell r="H371" t="str">
            <v>C1_1_0383</v>
          </cell>
        </row>
        <row r="372">
          <cell r="E372" t="str">
            <v xml:space="preserve"> Banco Etcheverría110010101</v>
          </cell>
          <cell r="F372">
            <v>110010101</v>
          </cell>
          <cell r="G372" t="str">
            <v>Anejo_III_1_0390</v>
          </cell>
          <cell r="H372" t="str">
            <v>C1_1_0392</v>
          </cell>
        </row>
        <row r="373">
          <cell r="E373" t="str">
            <v xml:space="preserve"> Banco Etcheverría110010201</v>
          </cell>
          <cell r="F373">
            <v>110010201</v>
          </cell>
          <cell r="G373" t="str">
            <v>Anejo_III_1_0390</v>
          </cell>
          <cell r="H373" t="str">
            <v>C1_1_0393</v>
          </cell>
        </row>
        <row r="374">
          <cell r="E374" t="str">
            <v xml:space="preserve"> Banco Etcheverría110010301</v>
          </cell>
          <cell r="F374">
            <v>110010301</v>
          </cell>
          <cell r="G374" t="str">
            <v>Anejo_III_1_0390</v>
          </cell>
          <cell r="H374" t="str">
            <v>C1_1_0394</v>
          </cell>
        </row>
        <row r="375">
          <cell r="E375" t="str">
            <v xml:space="preserve"> Banco Etcheverría110020101</v>
          </cell>
          <cell r="F375">
            <v>110020101</v>
          </cell>
          <cell r="G375" t="str">
            <v>Anejo_III_1_0390</v>
          </cell>
          <cell r="H375" t="str">
            <v>C1_1_0399</v>
          </cell>
        </row>
        <row r="376">
          <cell r="E376" t="str">
            <v xml:space="preserve"> Banco Etcheverría110020201</v>
          </cell>
          <cell r="F376">
            <v>110020201</v>
          </cell>
          <cell r="G376" t="str">
            <v>Anejo_III_1_0390</v>
          </cell>
          <cell r="H376" t="str">
            <v>C1_1_0400</v>
          </cell>
        </row>
        <row r="377">
          <cell r="E377" t="str">
            <v xml:space="preserve"> Banco Etcheverría1110101</v>
          </cell>
          <cell r="F377">
            <v>1110101</v>
          </cell>
          <cell r="G377" t="str">
            <v>Anejo_III_1_0019</v>
          </cell>
          <cell r="H377" t="str">
            <v>C1_1_0406</v>
          </cell>
        </row>
        <row r="378">
          <cell r="E378" t="str">
            <v xml:space="preserve"> Banco Etcheverría1110201</v>
          </cell>
          <cell r="F378">
            <v>1110201</v>
          </cell>
          <cell r="G378" t="str">
            <v>Anejo_III_1_0019</v>
          </cell>
          <cell r="H378" t="str">
            <v>C1_1_0407</v>
          </cell>
        </row>
        <row r="379">
          <cell r="E379" t="str">
            <v xml:space="preserve"> Banco Etcheverría1110301</v>
          </cell>
          <cell r="F379">
            <v>1110301</v>
          </cell>
          <cell r="G379" t="str">
            <v>Anejo_III_1_0019</v>
          </cell>
          <cell r="H379" t="str">
            <v>C1_1_0408</v>
          </cell>
        </row>
        <row r="380">
          <cell r="E380" t="str">
            <v xml:space="preserve"> Banco Etcheverría1110401</v>
          </cell>
          <cell r="F380">
            <v>1110401</v>
          </cell>
          <cell r="G380" t="str">
            <v>Anejo_III_1_0019</v>
          </cell>
          <cell r="H380" t="str">
            <v>C1_1_0409</v>
          </cell>
        </row>
        <row r="381">
          <cell r="E381" t="str">
            <v xml:space="preserve"> Banco Etcheverría1110501</v>
          </cell>
          <cell r="F381">
            <v>1110501</v>
          </cell>
          <cell r="G381" t="str">
            <v>Anejo_III_1_0019</v>
          </cell>
          <cell r="H381" t="str">
            <v>C1_1_0411</v>
          </cell>
        </row>
        <row r="382">
          <cell r="E382" t="str">
            <v xml:space="preserve"> Banco Etcheverría11201010201</v>
          </cell>
          <cell r="F382">
            <v>11201010201</v>
          </cell>
          <cell r="G382" t="str">
            <v>Anejo_III_1_0421</v>
          </cell>
          <cell r="H382" t="str">
            <v>C1_1_0424</v>
          </cell>
        </row>
        <row r="383">
          <cell r="E383" t="str">
            <v xml:space="preserve"> Banco Etcheverría11201020101</v>
          </cell>
          <cell r="F383">
            <v>11201020101</v>
          </cell>
          <cell r="G383" t="str">
            <v>Anejo_III_1_0421</v>
          </cell>
          <cell r="H383" t="str">
            <v>C1_1_0427</v>
          </cell>
        </row>
        <row r="384">
          <cell r="E384" t="str">
            <v xml:space="preserve"> Banco Etcheverría11201020201</v>
          </cell>
          <cell r="F384">
            <v>11201020201</v>
          </cell>
          <cell r="G384" t="str">
            <v>Anejo_III_1_0421</v>
          </cell>
          <cell r="H384" t="str">
            <v>C1_1_0428</v>
          </cell>
        </row>
        <row r="385">
          <cell r="E385" t="str">
            <v xml:space="preserve"> Banco Etcheverría11202010201</v>
          </cell>
          <cell r="F385">
            <v>11202010201</v>
          </cell>
          <cell r="G385" t="str">
            <v>Anejo_III_1_0421</v>
          </cell>
          <cell r="H385" t="str">
            <v>C1_1_0433</v>
          </cell>
        </row>
        <row r="386">
          <cell r="E386" t="str">
            <v xml:space="preserve"> Banco Etcheverría11202020101</v>
          </cell>
          <cell r="F386">
            <v>11202020101</v>
          </cell>
          <cell r="G386" t="str">
            <v>Anejo_III_1_0421</v>
          </cell>
          <cell r="H386" t="str">
            <v>C1_1_0436</v>
          </cell>
        </row>
        <row r="387">
          <cell r="E387" t="str">
            <v xml:space="preserve"> Banco Etcheverría11202020201</v>
          </cell>
          <cell r="F387">
            <v>11202020201</v>
          </cell>
          <cell r="G387" t="str">
            <v>Anejo_III_1_0421</v>
          </cell>
          <cell r="H387" t="str">
            <v>C1_1_0437</v>
          </cell>
        </row>
        <row r="388">
          <cell r="E388" t="str">
            <v xml:space="preserve"> Banco Etcheverría11203010201</v>
          </cell>
          <cell r="F388">
            <v>11203010201</v>
          </cell>
          <cell r="G388" t="str">
            <v>Anejo_III_1_0440</v>
          </cell>
          <cell r="H388" t="str">
            <v>C1_1_0443</v>
          </cell>
        </row>
        <row r="389">
          <cell r="E389" t="str">
            <v xml:space="preserve"> Banco Etcheverría11203020101</v>
          </cell>
          <cell r="F389">
            <v>11203020101</v>
          </cell>
          <cell r="G389" t="str">
            <v>Anejo_III_1_0440</v>
          </cell>
          <cell r="H389" t="str">
            <v>C1_1_0446</v>
          </cell>
        </row>
        <row r="390">
          <cell r="E390" t="str">
            <v xml:space="preserve"> Banco Etcheverría11203020201</v>
          </cell>
          <cell r="F390">
            <v>11203020201</v>
          </cell>
          <cell r="G390" t="str">
            <v>Anejo_III_1_0440</v>
          </cell>
          <cell r="H390" t="str">
            <v>C1_1_0447</v>
          </cell>
        </row>
        <row r="391">
          <cell r="E391" t="str">
            <v xml:space="preserve"> Banco Etcheverría1130101</v>
          </cell>
          <cell r="F391">
            <v>1130101</v>
          </cell>
          <cell r="G391" t="str">
            <v>Anejo_III_1_0455</v>
          </cell>
          <cell r="H391" t="str">
            <v>C1_1_0456</v>
          </cell>
        </row>
        <row r="392">
          <cell r="E392" t="str">
            <v xml:space="preserve"> Banco Etcheverría1130201</v>
          </cell>
          <cell r="F392">
            <v>1130201</v>
          </cell>
          <cell r="G392" t="str">
            <v>Anejo_III_1_0455</v>
          </cell>
          <cell r="H392" t="str">
            <v>C1_1_0457</v>
          </cell>
        </row>
        <row r="393">
          <cell r="E393" t="str">
            <v xml:space="preserve"> Banco Etcheverría1130301</v>
          </cell>
          <cell r="F393">
            <v>1130301</v>
          </cell>
          <cell r="G393" t="str">
            <v>Anejo_III_1_0455</v>
          </cell>
          <cell r="H393" t="str">
            <v>C1_1_0458</v>
          </cell>
        </row>
        <row r="394">
          <cell r="E394" t="str">
            <v xml:space="preserve"> Banco Etcheverría11501010102</v>
          </cell>
          <cell r="F394">
            <v>11501010102</v>
          </cell>
          <cell r="G394" t="str">
            <v>Anejo_III_1_0466</v>
          </cell>
          <cell r="H394" t="str">
            <v>C1_1_0467</v>
          </cell>
        </row>
        <row r="395">
          <cell r="E395" t="str">
            <v xml:space="preserve"> Banco Etcheverría11501010202</v>
          </cell>
          <cell r="F395">
            <v>11501010202</v>
          </cell>
          <cell r="G395" t="str">
            <v>Anejo_III_1_0466</v>
          </cell>
          <cell r="H395" t="str">
            <v>C1_1_0467</v>
          </cell>
        </row>
        <row r="396">
          <cell r="E396" t="str">
            <v xml:space="preserve"> Banco Etcheverría11501010302</v>
          </cell>
          <cell r="F396">
            <v>11501010302</v>
          </cell>
          <cell r="G396" t="str">
            <v>Anejo_III_1_0466</v>
          </cell>
          <cell r="H396" t="str">
            <v>C1_1_0467</v>
          </cell>
        </row>
        <row r="397">
          <cell r="E397" t="str">
            <v xml:space="preserve"> Banco Etcheverría11501010502</v>
          </cell>
          <cell r="F397">
            <v>11501010502</v>
          </cell>
          <cell r="G397" t="str">
            <v>Anejo_III_1_0466</v>
          </cell>
          <cell r="H397" t="str">
            <v>C1_1_0467</v>
          </cell>
        </row>
        <row r="398">
          <cell r="E398" t="str">
            <v xml:space="preserve"> Banco Etcheverría115010201</v>
          </cell>
          <cell r="F398">
            <v>115010201</v>
          </cell>
          <cell r="G398" t="str">
            <v>Anejo_III_1_0466</v>
          </cell>
          <cell r="H398" t="str">
            <v>C1_1_0474</v>
          </cell>
        </row>
        <row r="399">
          <cell r="E399" t="str">
            <v xml:space="preserve"> Banco Etcheverría11502010102</v>
          </cell>
          <cell r="F399">
            <v>11502010102</v>
          </cell>
          <cell r="G399" t="str">
            <v>Anejo_III_1_0475</v>
          </cell>
          <cell r="H399" t="str">
            <v>C1_1_0476</v>
          </cell>
        </row>
        <row r="400">
          <cell r="E400" t="str">
            <v xml:space="preserve"> Banco Etcheverría11502010202</v>
          </cell>
          <cell r="F400">
            <v>11502010202</v>
          </cell>
          <cell r="G400" t="str">
            <v>Anejo_III_1_0475</v>
          </cell>
          <cell r="H400" t="str">
            <v>C1_1_0476</v>
          </cell>
        </row>
        <row r="401">
          <cell r="E401" t="str">
            <v xml:space="preserve"> Banco Etcheverría115020201</v>
          </cell>
          <cell r="F401">
            <v>115020201</v>
          </cell>
          <cell r="G401" t="str">
            <v>Anejo_III_1_0475</v>
          </cell>
          <cell r="H401" t="str">
            <v>C1_1_0479</v>
          </cell>
        </row>
        <row r="402">
          <cell r="E402" t="str">
            <v xml:space="preserve"> Banco Etcheverría115030101</v>
          </cell>
          <cell r="F402">
            <v>115030101</v>
          </cell>
          <cell r="G402" t="str">
            <v>Anejo_III_1_0481</v>
          </cell>
          <cell r="H402" t="str">
            <v>C1_1_0482</v>
          </cell>
        </row>
        <row r="403">
          <cell r="E403" t="str">
            <v xml:space="preserve"> Banco Etcheverría115030201</v>
          </cell>
          <cell r="F403">
            <v>115030201</v>
          </cell>
          <cell r="G403" t="str">
            <v>Anejo_III_1_0481</v>
          </cell>
          <cell r="H403" t="str">
            <v>C1_1_0483</v>
          </cell>
        </row>
        <row r="404">
          <cell r="E404" t="str">
            <v xml:space="preserve"> Banco Etcheverría116010201</v>
          </cell>
          <cell r="F404">
            <v>116010201</v>
          </cell>
          <cell r="G404" t="str">
            <v>Anejo_III_1_0496</v>
          </cell>
          <cell r="H404" t="str">
            <v>C1_1_0498</v>
          </cell>
        </row>
        <row r="405">
          <cell r="E405" t="str">
            <v xml:space="preserve"> Banco Etcheverría116020101</v>
          </cell>
          <cell r="F405">
            <v>116020101</v>
          </cell>
          <cell r="G405" t="str">
            <v>Anejo_III_1_0500</v>
          </cell>
          <cell r="H405" t="str">
            <v>C1_1_0501</v>
          </cell>
        </row>
        <row r="406">
          <cell r="E406" t="str">
            <v xml:space="preserve"> Banco Etcheverría116020201</v>
          </cell>
          <cell r="F406">
            <v>116020201</v>
          </cell>
          <cell r="G406" t="str">
            <v>Anejo_III_1_0500</v>
          </cell>
          <cell r="H406" t="str">
            <v>C1_1_0502</v>
          </cell>
        </row>
        <row r="407">
          <cell r="E407" t="str">
            <v xml:space="preserve"> Banco Etcheverría1170101</v>
          </cell>
          <cell r="F407">
            <v>1170101</v>
          </cell>
          <cell r="G407" t="str">
            <v>Anejo_III_1_0506</v>
          </cell>
          <cell r="H407" t="str">
            <v>C1_1_0506</v>
          </cell>
        </row>
        <row r="408">
          <cell r="E408" t="str">
            <v xml:space="preserve"> Banco Etcheverría1170202</v>
          </cell>
          <cell r="F408">
            <v>1170202</v>
          </cell>
          <cell r="G408" t="str">
            <v>Anejo_III_1_0507</v>
          </cell>
          <cell r="H408" t="str">
            <v>C1_1_0507</v>
          </cell>
        </row>
        <row r="409">
          <cell r="E409" t="str">
            <v xml:space="preserve"> Banco Etcheverría11801</v>
          </cell>
          <cell r="F409">
            <v>11801</v>
          </cell>
          <cell r="G409" t="str">
            <v>Anejo_III_1_0517</v>
          </cell>
          <cell r="H409" t="str">
            <v>C1_1_0510</v>
          </cell>
        </row>
        <row r="410">
          <cell r="E410" t="str">
            <v xml:space="preserve"> Banco Etcheverría119010101</v>
          </cell>
          <cell r="F410">
            <v>119010101</v>
          </cell>
          <cell r="G410" t="str">
            <v>Anejo_III_1_0516</v>
          </cell>
          <cell r="H410" t="str">
            <v>C1_1_0517</v>
          </cell>
        </row>
        <row r="411">
          <cell r="E411" t="str">
            <v xml:space="preserve"> Banco Etcheverría119010201</v>
          </cell>
          <cell r="F411">
            <v>119010201</v>
          </cell>
          <cell r="G411" t="str">
            <v>Anejo_III_1_0516</v>
          </cell>
          <cell r="H411" t="str">
            <v>C1_1_0518</v>
          </cell>
        </row>
        <row r="412">
          <cell r="E412" t="str">
            <v xml:space="preserve"> Banco Etcheverría119020101</v>
          </cell>
          <cell r="F412">
            <v>119020101</v>
          </cell>
          <cell r="G412" t="str">
            <v>Anejo_III_1_0517</v>
          </cell>
          <cell r="H412" t="str">
            <v>C1_1_0521</v>
          </cell>
        </row>
        <row r="413">
          <cell r="E413" t="str">
            <v xml:space="preserve"> Banco Etcheverría119020201</v>
          </cell>
          <cell r="F413">
            <v>119020201</v>
          </cell>
          <cell r="G413" t="str">
            <v>Anejo_III_1_0517</v>
          </cell>
          <cell r="H413" t="str">
            <v>C1_1_0524</v>
          </cell>
        </row>
        <row r="414">
          <cell r="E414" t="str">
            <v xml:space="preserve"> Banco Etcheverría119020301</v>
          </cell>
          <cell r="F414">
            <v>119020301</v>
          </cell>
          <cell r="G414" t="str">
            <v>Anejo_III_1_0517</v>
          </cell>
          <cell r="H414" t="str">
            <v>C1_1_0524</v>
          </cell>
        </row>
        <row r="415">
          <cell r="E415" t="str">
            <v xml:space="preserve"> Banco Etcheverría2010106</v>
          </cell>
          <cell r="F415">
            <v>2010106</v>
          </cell>
          <cell r="G415" t="str">
            <v>Anejo_III_1_0554</v>
          </cell>
          <cell r="H415" t="str">
            <v>C1_1_0556</v>
          </cell>
        </row>
        <row r="416">
          <cell r="E416" t="str">
            <v xml:space="preserve"> Banco Etcheverría201030106</v>
          </cell>
          <cell r="F416">
            <v>201030106</v>
          </cell>
          <cell r="G416" t="str">
            <v>Anejo_III_1_0554</v>
          </cell>
          <cell r="H416" t="str">
            <v>C1_1_0559</v>
          </cell>
        </row>
        <row r="417">
          <cell r="E417" t="str">
            <v xml:space="preserve"> Banco Etcheverría201030206</v>
          </cell>
          <cell r="F417">
            <v>201030206</v>
          </cell>
          <cell r="G417" t="str">
            <v>Anejo_III_1_0554</v>
          </cell>
          <cell r="H417" t="str">
            <v>C1_1_0560</v>
          </cell>
        </row>
        <row r="418">
          <cell r="E418" t="str">
            <v xml:space="preserve"> Banco Etcheverría201030306</v>
          </cell>
          <cell r="F418">
            <v>201030306</v>
          </cell>
          <cell r="G418" t="str">
            <v>Anejo_III_1_0554</v>
          </cell>
          <cell r="H418" t="str">
            <v>C1_1_0561</v>
          </cell>
        </row>
        <row r="419">
          <cell r="E419" t="str">
            <v xml:space="preserve"> Banco Etcheverría2020106</v>
          </cell>
          <cell r="F419">
            <v>2020106</v>
          </cell>
          <cell r="G419" t="str">
            <v>Anejo_III_1_0574</v>
          </cell>
          <cell r="H419" t="str">
            <v>C1_1_0576</v>
          </cell>
        </row>
        <row r="420">
          <cell r="E420" t="str">
            <v xml:space="preserve"> Banco Etcheverría2020206</v>
          </cell>
          <cell r="F420">
            <v>2020206</v>
          </cell>
          <cell r="G420" t="str">
            <v>Anejo_III_1_0574</v>
          </cell>
          <cell r="H420" t="str">
            <v>C1_1_0577</v>
          </cell>
        </row>
        <row r="421">
          <cell r="E421" t="str">
            <v xml:space="preserve"> Banco Etcheverría202030106</v>
          </cell>
          <cell r="F421">
            <v>202030106</v>
          </cell>
          <cell r="G421" t="str">
            <v>Anejo_III_1_0574</v>
          </cell>
          <cell r="H421" t="str">
            <v>C1_1_0597</v>
          </cell>
        </row>
        <row r="422">
          <cell r="E422" t="str">
            <v xml:space="preserve"> Banco Etcheverría20203020106</v>
          </cell>
          <cell r="F422">
            <v>20203020106</v>
          </cell>
          <cell r="G422" t="str">
            <v>Anejo_III_1_0574</v>
          </cell>
          <cell r="H422" t="str">
            <v>C1_1_0599</v>
          </cell>
        </row>
        <row r="423">
          <cell r="E423" t="str">
            <v xml:space="preserve"> Banco Etcheverría20203020206</v>
          </cell>
          <cell r="F423">
            <v>20203020206</v>
          </cell>
          <cell r="G423" t="str">
            <v>Anejo_III_1_0574</v>
          </cell>
          <cell r="H423" t="str">
            <v>C1_1_0601</v>
          </cell>
        </row>
        <row r="424">
          <cell r="E424" t="str">
            <v xml:space="preserve"> Banco Etcheverría2020406</v>
          </cell>
          <cell r="F424">
            <v>2020406</v>
          </cell>
          <cell r="G424" t="str">
            <v>Anejo_III_1_0574</v>
          </cell>
          <cell r="H424" t="str">
            <v>C1_1_0579</v>
          </cell>
        </row>
        <row r="425">
          <cell r="E425" t="str">
            <v xml:space="preserve"> Banco Etcheverría202050106</v>
          </cell>
          <cell r="F425">
            <v>202050106</v>
          </cell>
          <cell r="G425" t="str">
            <v>Anejo_III_1_0574</v>
          </cell>
          <cell r="H425" t="str">
            <v>C1_1_0581</v>
          </cell>
        </row>
        <row r="426">
          <cell r="E426" t="str">
            <v xml:space="preserve"> Banco Etcheverría202050206</v>
          </cell>
          <cell r="F426">
            <v>202050206</v>
          </cell>
          <cell r="G426" t="str">
            <v>Anejo_III_1_0574</v>
          </cell>
          <cell r="H426" t="str">
            <v>C1_1_0582</v>
          </cell>
        </row>
        <row r="427">
          <cell r="E427" t="str">
            <v xml:space="preserve"> Banco Etcheverría202050306</v>
          </cell>
          <cell r="F427">
            <v>202050306</v>
          </cell>
          <cell r="G427" t="str">
            <v>Anejo_III_1_0574</v>
          </cell>
          <cell r="H427" t="str">
            <v>C1_1_0583</v>
          </cell>
        </row>
        <row r="428">
          <cell r="E428" t="str">
            <v xml:space="preserve"> Banco Etcheverría2020606</v>
          </cell>
          <cell r="F428">
            <v>2020606</v>
          </cell>
          <cell r="G428" t="str">
            <v>Anejo_III_1_0574</v>
          </cell>
          <cell r="H428" t="str">
            <v>C1_1_0584</v>
          </cell>
        </row>
        <row r="429">
          <cell r="E429" t="str">
            <v xml:space="preserve"> Banco Etcheverría2020706</v>
          </cell>
          <cell r="F429">
            <v>2020706</v>
          </cell>
          <cell r="G429" t="str">
            <v>Anejo_III_1_0574</v>
          </cell>
          <cell r="H429" t="str">
            <v>C1_1_0585</v>
          </cell>
        </row>
        <row r="430">
          <cell r="E430" t="str">
            <v xml:space="preserve"> Banco Etcheverría20208010106</v>
          </cell>
          <cell r="F430">
            <v>20208010106</v>
          </cell>
          <cell r="G430" t="str">
            <v>Anejo_III_1_0574</v>
          </cell>
          <cell r="H430" t="str">
            <v>C1_1_0588</v>
          </cell>
        </row>
        <row r="431">
          <cell r="E431" t="str">
            <v xml:space="preserve"> Banco Etcheverría20208010206</v>
          </cell>
          <cell r="F431">
            <v>20208010206</v>
          </cell>
          <cell r="G431" t="str">
            <v>Anejo_III_1_0574</v>
          </cell>
          <cell r="H431" t="str">
            <v>C1_1_0588</v>
          </cell>
        </row>
        <row r="432">
          <cell r="E432" t="str">
            <v xml:space="preserve"> Banco Etcheverría202080206</v>
          </cell>
          <cell r="F432">
            <v>202080206</v>
          </cell>
          <cell r="G432" t="str">
            <v>Anejo_III_1_0574</v>
          </cell>
          <cell r="H432" t="str">
            <v>C1_1_0591</v>
          </cell>
        </row>
        <row r="433">
          <cell r="E433" t="str">
            <v xml:space="preserve"> Banco Etcheverría202080306</v>
          </cell>
          <cell r="F433">
            <v>202080306</v>
          </cell>
          <cell r="G433" t="str">
            <v>Anejo_III_1_0574</v>
          </cell>
          <cell r="H433" t="str">
            <v>C1_1_0596</v>
          </cell>
        </row>
        <row r="434">
          <cell r="E434" t="str">
            <v xml:space="preserve"> Banco Etcheverría202080406</v>
          </cell>
          <cell r="F434">
            <v>202080406</v>
          </cell>
          <cell r="G434" t="str">
            <v>Anejo_III_1_0574</v>
          </cell>
          <cell r="H434" t="str">
            <v>C1_1_0596</v>
          </cell>
        </row>
        <row r="435">
          <cell r="E435" t="str">
            <v xml:space="preserve"> Banco Etcheverría202080606</v>
          </cell>
          <cell r="F435">
            <v>202080606</v>
          </cell>
          <cell r="G435" t="str">
            <v>Anejo_III_1_0574</v>
          </cell>
          <cell r="H435" t="str">
            <v>C1_1_0596</v>
          </cell>
        </row>
        <row r="436">
          <cell r="E436" t="str">
            <v xml:space="preserve"> Banco Etcheverría203010106</v>
          </cell>
          <cell r="F436">
            <v>203010106</v>
          </cell>
          <cell r="G436" t="str">
            <v>Anejo_III_1_0619</v>
          </cell>
          <cell r="H436" t="str">
            <v>C1_1_0606</v>
          </cell>
        </row>
        <row r="437">
          <cell r="E437" t="str">
            <v xml:space="preserve"> Banco Etcheverría203020106</v>
          </cell>
          <cell r="F437">
            <v>203020106</v>
          </cell>
          <cell r="G437" t="str">
            <v>Anejo_III_1_0619</v>
          </cell>
          <cell r="H437" t="str">
            <v>C1_1_0608</v>
          </cell>
        </row>
        <row r="438">
          <cell r="E438" t="str">
            <v xml:space="preserve"> Banco Etcheverría203020206</v>
          </cell>
          <cell r="F438">
            <v>203020206</v>
          </cell>
          <cell r="G438" t="str">
            <v>Anejo_III_1_0619</v>
          </cell>
          <cell r="H438" t="str">
            <v>C1_1_0609</v>
          </cell>
        </row>
        <row r="439">
          <cell r="E439" t="str">
            <v xml:space="preserve"> Banco Etcheverría203020306</v>
          </cell>
          <cell r="F439">
            <v>203020306</v>
          </cell>
          <cell r="G439" t="str">
            <v>Anejo_III_1_0619</v>
          </cell>
          <cell r="H439" t="str">
            <v>C1_1_0610</v>
          </cell>
        </row>
        <row r="440">
          <cell r="E440" t="str">
            <v xml:space="preserve"> Banco Etcheverría2040101010106</v>
          </cell>
          <cell r="F440">
            <v>2040101010106</v>
          </cell>
          <cell r="G440" t="str">
            <v>Anejo_III_1_0619</v>
          </cell>
          <cell r="H440" t="str">
            <v>C1_1_0731</v>
          </cell>
        </row>
        <row r="441">
          <cell r="E441" t="str">
            <v xml:space="preserve"> Banco Etcheverría2040101010206</v>
          </cell>
          <cell r="F441">
            <v>2040101010206</v>
          </cell>
          <cell r="G441" t="str">
            <v>Anejo_III_1_0619</v>
          </cell>
          <cell r="H441" t="str">
            <v>C1_1_0731</v>
          </cell>
        </row>
        <row r="442">
          <cell r="E442" t="str">
            <v xml:space="preserve"> Banco Etcheverría20401020106</v>
          </cell>
          <cell r="F442">
            <v>20401020106</v>
          </cell>
          <cell r="G442" t="str">
            <v>Anejo_III_1_0619</v>
          </cell>
          <cell r="H442" t="str">
            <v>C1_1_0731</v>
          </cell>
        </row>
        <row r="443">
          <cell r="E443" t="str">
            <v xml:space="preserve"> Banco Etcheverría20401030106</v>
          </cell>
          <cell r="F443">
            <v>20401030106</v>
          </cell>
          <cell r="G443" t="str">
            <v>Anejo_III_1_0619</v>
          </cell>
          <cell r="H443" t="str">
            <v>C1_1_0731</v>
          </cell>
        </row>
        <row r="444">
          <cell r="E444" t="str">
            <v xml:space="preserve"> Banco Etcheverría20401040106</v>
          </cell>
          <cell r="F444">
            <v>20401040106</v>
          </cell>
          <cell r="G444" t="str">
            <v>Anejo_III_1_0619</v>
          </cell>
          <cell r="H444" t="str">
            <v>C1_1_0731</v>
          </cell>
        </row>
        <row r="445">
          <cell r="E445" t="str">
            <v xml:space="preserve"> Banco Etcheverría20401050106</v>
          </cell>
          <cell r="F445">
            <v>20401050106</v>
          </cell>
          <cell r="G445" t="str">
            <v>Anejo_III_1_0619</v>
          </cell>
          <cell r="H445" t="str">
            <v>C1_1_0733</v>
          </cell>
        </row>
        <row r="446">
          <cell r="E446" t="str">
            <v xml:space="preserve"> Banco Etcheverría20401050206</v>
          </cell>
          <cell r="F446">
            <v>20401050206</v>
          </cell>
          <cell r="G446" t="str">
            <v>Anejo_III_1_0619</v>
          </cell>
          <cell r="H446" t="str">
            <v>C1_1_0734</v>
          </cell>
        </row>
        <row r="447">
          <cell r="E447" t="str">
            <v xml:space="preserve"> Banco Etcheverría20401050306</v>
          </cell>
          <cell r="F447">
            <v>20401050306</v>
          </cell>
          <cell r="G447" t="str">
            <v>Anejo_III_1_0619</v>
          </cell>
          <cell r="H447" t="str">
            <v>C1_1_0735</v>
          </cell>
        </row>
        <row r="448">
          <cell r="E448" t="str">
            <v xml:space="preserve"> Banco Etcheverría20401050406</v>
          </cell>
          <cell r="F448">
            <v>20401050406</v>
          </cell>
          <cell r="G448" t="str">
            <v>Anejo_III_1_0619</v>
          </cell>
          <cell r="H448" t="str">
            <v>C1_1_0735</v>
          </cell>
        </row>
        <row r="449">
          <cell r="E449" t="str">
            <v xml:space="preserve"> Banco Etcheverría20401050606</v>
          </cell>
          <cell r="F449">
            <v>20401050606</v>
          </cell>
          <cell r="G449" t="str">
            <v>Anejo_III_1_0619</v>
          </cell>
          <cell r="H449" t="str">
            <v>C1_1_0735</v>
          </cell>
        </row>
        <row r="450">
          <cell r="E450" t="str">
            <v xml:space="preserve"> Banco Etcheverría20402010106</v>
          </cell>
          <cell r="F450">
            <v>20402010106</v>
          </cell>
          <cell r="G450" t="str">
            <v>Anejo_III_1_0619</v>
          </cell>
          <cell r="H450" t="str">
            <v>C1_1_0741</v>
          </cell>
        </row>
        <row r="451">
          <cell r="E451" t="str">
            <v xml:space="preserve"> Banco Etcheverría20402010206</v>
          </cell>
          <cell r="F451">
            <v>20402010206</v>
          </cell>
          <cell r="G451" t="str">
            <v>Anejo_III_1_0619</v>
          </cell>
          <cell r="H451" t="str">
            <v>C1_1_0741</v>
          </cell>
        </row>
        <row r="452">
          <cell r="E452" t="str">
            <v xml:space="preserve"> Banco Etcheverría20402010306</v>
          </cell>
          <cell r="F452">
            <v>20402010306</v>
          </cell>
          <cell r="G452" t="str">
            <v>Anejo_III_1_0619</v>
          </cell>
          <cell r="H452" t="str">
            <v>C1_1_0741</v>
          </cell>
        </row>
        <row r="453">
          <cell r="E453" t="str">
            <v xml:space="preserve"> Banco Etcheverría20402010406</v>
          </cell>
          <cell r="F453">
            <v>20402010406</v>
          </cell>
          <cell r="G453" t="str">
            <v>Anejo_III_1_0619</v>
          </cell>
          <cell r="H453" t="str">
            <v>C1_1_0741</v>
          </cell>
        </row>
        <row r="454">
          <cell r="E454" t="str">
            <v xml:space="preserve"> Banco Etcheverría20402020106</v>
          </cell>
          <cell r="F454">
            <v>20402020106</v>
          </cell>
          <cell r="G454" t="str">
            <v>Anejo_III_1_0619</v>
          </cell>
          <cell r="H454" t="str">
            <v>C1_1_0743</v>
          </cell>
        </row>
        <row r="455">
          <cell r="E455" t="str">
            <v xml:space="preserve"> Banco Etcheverría20402020206</v>
          </cell>
          <cell r="F455">
            <v>20402020206</v>
          </cell>
          <cell r="G455" t="str">
            <v>Anejo_III_1_0619</v>
          </cell>
          <cell r="H455" t="str">
            <v>C1_1_0744</v>
          </cell>
        </row>
        <row r="456">
          <cell r="E456" t="str">
            <v xml:space="preserve"> Banco Etcheverría20402020306</v>
          </cell>
          <cell r="F456">
            <v>20402020306</v>
          </cell>
          <cell r="G456" t="str">
            <v>Anejo_III_1_0619</v>
          </cell>
          <cell r="H456" t="str">
            <v>C1_1_0745</v>
          </cell>
        </row>
        <row r="457">
          <cell r="E457" t="str">
            <v xml:space="preserve"> Banco Etcheverría2040202040106</v>
          </cell>
          <cell r="F457">
            <v>2040202040106</v>
          </cell>
          <cell r="G457" t="str">
            <v>Anejo_III_1_0619</v>
          </cell>
          <cell r="H457" t="str">
            <v>C1_1_0761</v>
          </cell>
        </row>
        <row r="458">
          <cell r="E458" t="str">
            <v xml:space="preserve"> Banco Etcheverría204020204020106</v>
          </cell>
          <cell r="F458">
            <v>204020204020106</v>
          </cell>
          <cell r="G458" t="str">
            <v>Anejo_III_1_0619</v>
          </cell>
          <cell r="H458" t="str">
            <v>C1_1_0763</v>
          </cell>
        </row>
        <row r="459">
          <cell r="E459" t="str">
            <v xml:space="preserve"> Banco Etcheverría204020204020206</v>
          </cell>
          <cell r="F459">
            <v>204020204020206</v>
          </cell>
          <cell r="G459" t="str">
            <v>Anejo_III_1_0619</v>
          </cell>
          <cell r="H459" t="str">
            <v>C1_1_0764</v>
          </cell>
        </row>
        <row r="460">
          <cell r="E460" t="str">
            <v xml:space="preserve"> Banco Etcheverría20402020506</v>
          </cell>
          <cell r="F460">
            <v>20402020506</v>
          </cell>
          <cell r="G460" t="str">
            <v>Anejo_III_1_0619</v>
          </cell>
          <cell r="H460" t="str">
            <v>C1_1_0747</v>
          </cell>
        </row>
        <row r="461">
          <cell r="E461" t="str">
            <v xml:space="preserve"> Banco Etcheverría2040202060106</v>
          </cell>
          <cell r="F461">
            <v>2040202060106</v>
          </cell>
          <cell r="G461" t="str">
            <v>Anejo_III_1_0619</v>
          </cell>
          <cell r="H461" t="str">
            <v>C1_1_0749</v>
          </cell>
        </row>
        <row r="462">
          <cell r="E462" t="str">
            <v xml:space="preserve"> Banco Etcheverría2040202060206</v>
          </cell>
          <cell r="F462">
            <v>2040202060206</v>
          </cell>
          <cell r="G462" t="str">
            <v>Anejo_III_1_0619</v>
          </cell>
          <cell r="H462" t="str">
            <v>C1_1_0750</v>
          </cell>
        </row>
        <row r="463">
          <cell r="E463" t="str">
            <v xml:space="preserve"> Banco Etcheverría2040202060306</v>
          </cell>
          <cell r="F463">
            <v>2040202060306</v>
          </cell>
          <cell r="G463" t="str">
            <v>Anejo_III_1_0619</v>
          </cell>
          <cell r="H463" t="str">
            <v>C1_1_0751</v>
          </cell>
        </row>
        <row r="464">
          <cell r="E464" t="str">
            <v xml:space="preserve"> Banco Etcheverría20402020706</v>
          </cell>
          <cell r="F464">
            <v>20402020706</v>
          </cell>
          <cell r="G464" t="str">
            <v>Anejo_III_1_0619</v>
          </cell>
          <cell r="H464" t="str">
            <v>C1_1_0752</v>
          </cell>
        </row>
        <row r="465">
          <cell r="E465" t="str">
            <v xml:space="preserve"> Banco Etcheverría204020306</v>
          </cell>
          <cell r="F465">
            <v>204020306</v>
          </cell>
          <cell r="G465" t="str">
            <v>Anejo_III_1_0619</v>
          </cell>
          <cell r="H465" t="str">
            <v>C1_1_0755</v>
          </cell>
        </row>
        <row r="466">
          <cell r="E466" t="str">
            <v xml:space="preserve"> Banco Etcheverría204020406</v>
          </cell>
          <cell r="F466">
            <v>204020406</v>
          </cell>
          <cell r="G466" t="str">
            <v>Anejo_III_1_0619</v>
          </cell>
          <cell r="H466" t="str">
            <v>C1_1_0756</v>
          </cell>
        </row>
        <row r="467">
          <cell r="E467" t="str">
            <v xml:space="preserve"> Banco Etcheverría20402050106</v>
          </cell>
          <cell r="F467">
            <v>20402050106</v>
          </cell>
          <cell r="G467" t="str">
            <v>Anejo_III_1_0619</v>
          </cell>
          <cell r="H467" t="str">
            <v>C1_1_0758</v>
          </cell>
        </row>
        <row r="468">
          <cell r="E468" t="str">
            <v xml:space="preserve"> Banco Etcheverría20402050206</v>
          </cell>
          <cell r="F468">
            <v>20402050206</v>
          </cell>
          <cell r="G468" t="str">
            <v>Anejo_III_1_0619</v>
          </cell>
          <cell r="H468" t="str">
            <v>C1_1_0759</v>
          </cell>
        </row>
        <row r="469">
          <cell r="E469" t="str">
            <v xml:space="preserve"> Banco Etcheverría20402050306</v>
          </cell>
          <cell r="F469">
            <v>20402050306</v>
          </cell>
          <cell r="G469" t="str">
            <v>Anejo_III_1_0619</v>
          </cell>
          <cell r="H469" t="str">
            <v>C1_1_0760</v>
          </cell>
        </row>
        <row r="470">
          <cell r="E470" t="str">
            <v xml:space="preserve"> Banco Etcheverría20402050406</v>
          </cell>
          <cell r="F470">
            <v>20402050406</v>
          </cell>
          <cell r="G470" t="str">
            <v>Anejo_III_1_0619</v>
          </cell>
          <cell r="H470" t="str">
            <v>C1_1_0760</v>
          </cell>
        </row>
        <row r="471">
          <cell r="E471" t="str">
            <v xml:space="preserve"> Banco Etcheverría20402050606</v>
          </cell>
          <cell r="F471">
            <v>20402050606</v>
          </cell>
          <cell r="G471" t="str">
            <v>Anejo_III_1_0619</v>
          </cell>
          <cell r="H471" t="str">
            <v>C1_1_0760</v>
          </cell>
        </row>
        <row r="472">
          <cell r="E472" t="str">
            <v xml:space="preserve"> Banco Etcheverría20403010206</v>
          </cell>
          <cell r="F472">
            <v>20403010206</v>
          </cell>
          <cell r="G472" t="str">
            <v>Anejo_III_1_0619</v>
          </cell>
          <cell r="H472" t="str">
            <v>C1_1_0731</v>
          </cell>
        </row>
        <row r="473">
          <cell r="E473" t="str">
            <v xml:space="preserve"> Banco Etcheverría20403020106</v>
          </cell>
          <cell r="F473">
            <v>20403020106</v>
          </cell>
          <cell r="G473" t="str">
            <v>Anejo_III_1_0619</v>
          </cell>
          <cell r="H473" t="str">
            <v>C1_1_0733</v>
          </cell>
        </row>
        <row r="474">
          <cell r="E474" t="str">
            <v xml:space="preserve"> Banco Etcheverría20403020206</v>
          </cell>
          <cell r="F474">
            <v>20403020206</v>
          </cell>
          <cell r="G474" t="str">
            <v>Anejo_III_1_0619</v>
          </cell>
          <cell r="H474" t="str">
            <v>C1_1_0734</v>
          </cell>
        </row>
        <row r="475">
          <cell r="E475" t="str">
            <v xml:space="preserve"> Banco Etcheverría20403020306</v>
          </cell>
          <cell r="F475">
            <v>20403020306</v>
          </cell>
          <cell r="G475" t="str">
            <v>Anejo_III_1_0619</v>
          </cell>
          <cell r="H475" t="str">
            <v>C1_1_0735</v>
          </cell>
        </row>
        <row r="476">
          <cell r="E476" t="str">
            <v xml:space="preserve"> Banco Etcheverría20403020406</v>
          </cell>
          <cell r="F476">
            <v>20403020406</v>
          </cell>
          <cell r="G476" t="str">
            <v>Anejo_III_1_0619</v>
          </cell>
          <cell r="H476" t="str">
            <v>C1_1_0735</v>
          </cell>
        </row>
        <row r="477">
          <cell r="E477" t="str">
            <v xml:space="preserve"> Banco Etcheverría20404010106</v>
          </cell>
          <cell r="F477">
            <v>20404010106</v>
          </cell>
          <cell r="G477" t="str">
            <v>Anejo_III_1_0619</v>
          </cell>
          <cell r="H477" t="str">
            <v>C1_1_0741</v>
          </cell>
        </row>
        <row r="478">
          <cell r="E478" t="str">
            <v xml:space="preserve"> Banco Etcheverría20404010206</v>
          </cell>
          <cell r="F478">
            <v>20404010206</v>
          </cell>
          <cell r="G478" t="str">
            <v>Anejo_III_1_0619</v>
          </cell>
          <cell r="H478" t="str">
            <v>C1_1_0741</v>
          </cell>
        </row>
        <row r="479">
          <cell r="E479" t="str">
            <v xml:space="preserve"> Banco Etcheverría20404010306</v>
          </cell>
          <cell r="F479">
            <v>20404010306</v>
          </cell>
          <cell r="G479" t="str">
            <v>Anejo_III_1_0619</v>
          </cell>
          <cell r="H479" t="str">
            <v>C1_1_0741</v>
          </cell>
        </row>
        <row r="480">
          <cell r="E480" t="str">
            <v xml:space="preserve"> Banco Etcheverría20404010406</v>
          </cell>
          <cell r="F480">
            <v>20404010406</v>
          </cell>
          <cell r="G480" t="str">
            <v>Anejo_III_1_0619</v>
          </cell>
          <cell r="H480" t="str">
            <v>C1_1_0741</v>
          </cell>
        </row>
        <row r="481">
          <cell r="E481" t="str">
            <v xml:space="preserve"> Banco Etcheverría20404020106</v>
          </cell>
          <cell r="F481">
            <v>20404020106</v>
          </cell>
          <cell r="G481" t="str">
            <v>Anejo_III_1_0619</v>
          </cell>
          <cell r="H481" t="str">
            <v>C1_1_0743</v>
          </cell>
        </row>
        <row r="482">
          <cell r="E482" t="str">
            <v xml:space="preserve"> Banco Etcheverría20404020206</v>
          </cell>
          <cell r="F482">
            <v>20404020206</v>
          </cell>
          <cell r="G482" t="str">
            <v>Anejo_III_1_0619</v>
          </cell>
          <cell r="H482" t="str">
            <v>C1_1_0744</v>
          </cell>
        </row>
        <row r="483">
          <cell r="E483" t="str">
            <v xml:space="preserve"> Banco Etcheverría20404020306</v>
          </cell>
          <cell r="F483">
            <v>20404020306</v>
          </cell>
          <cell r="G483" t="str">
            <v>Anejo_III_1_0619</v>
          </cell>
          <cell r="H483" t="str">
            <v>C1_1_0745</v>
          </cell>
        </row>
        <row r="484">
          <cell r="E484" t="str">
            <v xml:space="preserve"> Banco Etcheverría2040402040106</v>
          </cell>
          <cell r="F484">
            <v>2040402040106</v>
          </cell>
          <cell r="G484" t="str">
            <v>Anejo_III_1_0619</v>
          </cell>
          <cell r="H484" t="str">
            <v>C1_1_0761</v>
          </cell>
        </row>
        <row r="485">
          <cell r="E485" t="str">
            <v xml:space="preserve"> Banco Etcheverría20404020506</v>
          </cell>
          <cell r="F485">
            <v>20404020506</v>
          </cell>
          <cell r="G485" t="str">
            <v>Anejo_III_1_0619</v>
          </cell>
          <cell r="H485" t="str">
            <v>C1_1_0747</v>
          </cell>
        </row>
        <row r="486">
          <cell r="E486" t="str">
            <v xml:space="preserve"> Banco Etcheverría2040402060106</v>
          </cell>
          <cell r="F486">
            <v>2040402060106</v>
          </cell>
          <cell r="G486" t="str">
            <v>Anejo_III_1_0619</v>
          </cell>
          <cell r="H486" t="str">
            <v>C1_1_0749</v>
          </cell>
        </row>
        <row r="487">
          <cell r="E487" t="str">
            <v xml:space="preserve"> Banco Etcheverría2040402060206</v>
          </cell>
          <cell r="F487">
            <v>2040402060206</v>
          </cell>
          <cell r="G487" t="str">
            <v>Anejo_III_1_0619</v>
          </cell>
          <cell r="H487" t="str">
            <v>C1_1_0750</v>
          </cell>
        </row>
        <row r="488">
          <cell r="E488" t="str">
            <v xml:space="preserve"> Banco Etcheverría2040402060306</v>
          </cell>
          <cell r="F488">
            <v>2040402060306</v>
          </cell>
          <cell r="G488" t="str">
            <v>Anejo_III_1_0619</v>
          </cell>
          <cell r="H488" t="str">
            <v>C1_1_0751</v>
          </cell>
        </row>
        <row r="489">
          <cell r="E489" t="str">
            <v xml:space="preserve"> Banco Etcheverría20404020706</v>
          </cell>
          <cell r="F489">
            <v>20404020706</v>
          </cell>
          <cell r="G489" t="str">
            <v>Anejo_III_1_0619</v>
          </cell>
          <cell r="H489" t="str">
            <v>C1_1_0752</v>
          </cell>
        </row>
        <row r="490">
          <cell r="E490" t="str">
            <v xml:space="preserve"> Banco Etcheverría204040306</v>
          </cell>
          <cell r="F490">
            <v>204040306</v>
          </cell>
          <cell r="G490" t="str">
            <v>Anejo_III_1_0619</v>
          </cell>
          <cell r="H490" t="str">
            <v>C1_1_0755</v>
          </cell>
        </row>
        <row r="491">
          <cell r="E491" t="str">
            <v xml:space="preserve"> Banco Etcheverría204040406</v>
          </cell>
          <cell r="F491">
            <v>204040406</v>
          </cell>
          <cell r="G491" t="str">
            <v>Anejo_III_1_0619</v>
          </cell>
          <cell r="H491" t="str">
            <v>C1_1_0756</v>
          </cell>
        </row>
        <row r="492">
          <cell r="E492" t="str">
            <v xml:space="preserve"> Banco Etcheverría20404050106</v>
          </cell>
          <cell r="F492">
            <v>20404050106</v>
          </cell>
          <cell r="G492" t="str">
            <v>Anejo_III_1_0619</v>
          </cell>
          <cell r="H492" t="str">
            <v>C1_1_0758</v>
          </cell>
        </row>
        <row r="493">
          <cell r="E493" t="str">
            <v xml:space="preserve"> Banco Etcheverría20404050206</v>
          </cell>
          <cell r="F493">
            <v>20404050206</v>
          </cell>
          <cell r="G493" t="str">
            <v>Anejo_III_1_0619</v>
          </cell>
          <cell r="H493" t="str">
            <v>C1_1_0759</v>
          </cell>
        </row>
        <row r="494">
          <cell r="E494" t="str">
            <v xml:space="preserve"> Banco Etcheverría20404050306</v>
          </cell>
          <cell r="F494">
            <v>20404050306</v>
          </cell>
          <cell r="G494" t="str">
            <v>Anejo_III_1_0619</v>
          </cell>
          <cell r="H494" t="str">
            <v>C1_1_0760</v>
          </cell>
        </row>
        <row r="495">
          <cell r="E495" t="str">
            <v xml:space="preserve"> Banco Etcheverría20404050406</v>
          </cell>
          <cell r="F495">
            <v>20404050406</v>
          </cell>
          <cell r="G495" t="str">
            <v>Anejo_III_1_0619</v>
          </cell>
          <cell r="H495" t="str">
            <v>C1_1_0760</v>
          </cell>
        </row>
        <row r="496">
          <cell r="E496" t="str">
            <v xml:space="preserve"> Banco Etcheverría20404050606</v>
          </cell>
          <cell r="F496">
            <v>20404050606</v>
          </cell>
          <cell r="G496" t="str">
            <v>Anejo_III_1_0619</v>
          </cell>
          <cell r="H496" t="str">
            <v>C1_1_0760</v>
          </cell>
        </row>
        <row r="497">
          <cell r="E497" t="str">
            <v xml:space="preserve"> Banco Etcheverría20601</v>
          </cell>
          <cell r="F497">
            <v>20601</v>
          </cell>
          <cell r="G497" t="str">
            <v>Anejo_III_1_0795</v>
          </cell>
          <cell r="H497" t="str">
            <v>C1_1_0795</v>
          </cell>
        </row>
        <row r="498">
          <cell r="E498" t="str">
            <v xml:space="preserve"> Banco Etcheverría208010106</v>
          </cell>
          <cell r="F498">
            <v>208010106</v>
          </cell>
          <cell r="G498" t="str">
            <v>Anejo_III_1_0844</v>
          </cell>
          <cell r="H498" t="str">
            <v>C1_1_0847</v>
          </cell>
        </row>
        <row r="499">
          <cell r="E499" t="str">
            <v xml:space="preserve"> Banco Etcheverría208010206</v>
          </cell>
          <cell r="F499">
            <v>208010206</v>
          </cell>
          <cell r="G499" t="str">
            <v>Anejo_III_1_0844</v>
          </cell>
          <cell r="H499" t="str">
            <v>C1_1_0848</v>
          </cell>
        </row>
        <row r="500">
          <cell r="E500" t="str">
            <v xml:space="preserve"> Banco Etcheverría208020106</v>
          </cell>
          <cell r="F500">
            <v>208020106</v>
          </cell>
          <cell r="G500" t="str">
            <v>Anejo_III_1_0844</v>
          </cell>
          <cell r="H500" t="str">
            <v>C1_1_0850</v>
          </cell>
        </row>
        <row r="501">
          <cell r="E501" t="str">
            <v xml:space="preserve"> Banco Etcheverría208020206</v>
          </cell>
          <cell r="F501">
            <v>208020206</v>
          </cell>
          <cell r="G501" t="str">
            <v>Anejo_III_1_0844</v>
          </cell>
          <cell r="H501" t="str">
            <v>C1_1_0850</v>
          </cell>
        </row>
        <row r="502">
          <cell r="E502" t="str">
            <v xml:space="preserve"> Banco Etcheverría208020306</v>
          </cell>
          <cell r="F502">
            <v>208020306</v>
          </cell>
          <cell r="G502" t="str">
            <v>Anejo_III_1_0844</v>
          </cell>
          <cell r="H502" t="str">
            <v>C1_1_0850</v>
          </cell>
        </row>
        <row r="503">
          <cell r="E503" t="str">
            <v xml:space="preserve"> Banco Etcheverría208020406</v>
          </cell>
          <cell r="F503">
            <v>208020406</v>
          </cell>
          <cell r="G503" t="str">
            <v>Anejo_III_1_0844</v>
          </cell>
          <cell r="H503" t="str">
            <v>C1_1_0850</v>
          </cell>
        </row>
        <row r="504">
          <cell r="E504" t="str">
            <v xml:space="preserve"> Banco Etcheverría208030106</v>
          </cell>
          <cell r="F504">
            <v>208030106</v>
          </cell>
          <cell r="G504" t="str">
            <v>Anejo_III_1_0844</v>
          </cell>
          <cell r="H504" t="str">
            <v>C1_1_0962</v>
          </cell>
        </row>
        <row r="505">
          <cell r="E505" t="str">
            <v xml:space="preserve"> Banco Etcheverría208030206</v>
          </cell>
          <cell r="F505">
            <v>208030206</v>
          </cell>
          <cell r="G505" t="str">
            <v>Anejo_III_1_0844</v>
          </cell>
          <cell r="H505" t="str">
            <v>C1_1_0963</v>
          </cell>
        </row>
        <row r="506">
          <cell r="E506" t="str">
            <v xml:space="preserve"> Banco Etcheverría208040106</v>
          </cell>
          <cell r="F506">
            <v>208040106</v>
          </cell>
          <cell r="G506" t="str">
            <v>Anejo_III_1_0844</v>
          </cell>
          <cell r="H506" t="str">
            <v>C1_1_0857</v>
          </cell>
        </row>
        <row r="507">
          <cell r="E507" t="str">
            <v xml:space="preserve"> Banco Etcheverría208040206</v>
          </cell>
          <cell r="F507">
            <v>208040206</v>
          </cell>
          <cell r="G507" t="str">
            <v>Anejo_III_1_0844</v>
          </cell>
          <cell r="H507" t="str">
            <v>C1_1_0858</v>
          </cell>
        </row>
        <row r="508">
          <cell r="E508" t="str">
            <v xml:space="preserve"> Banco Etcheverría208040306</v>
          </cell>
          <cell r="F508">
            <v>208040306</v>
          </cell>
          <cell r="G508" t="str">
            <v>Anejo_III_1_0844</v>
          </cell>
          <cell r="H508" t="str">
            <v>C1_1_0862</v>
          </cell>
        </row>
        <row r="509">
          <cell r="E509" t="str">
            <v xml:space="preserve"> Banco Etcheverría208040406</v>
          </cell>
          <cell r="F509">
            <v>208040406</v>
          </cell>
          <cell r="G509" t="str">
            <v>Anejo_III_1_0844</v>
          </cell>
          <cell r="H509" t="str">
            <v>C1_1_0862</v>
          </cell>
        </row>
        <row r="510">
          <cell r="E510" t="str">
            <v xml:space="preserve"> Banco Etcheverría208040506</v>
          </cell>
          <cell r="F510">
            <v>208040506</v>
          </cell>
          <cell r="G510" t="str">
            <v>Anejo_III_1_0844</v>
          </cell>
          <cell r="H510" t="str">
            <v>C1_1_0862</v>
          </cell>
        </row>
        <row r="511">
          <cell r="E511" t="str">
            <v xml:space="preserve"> Banco Etcheverría209010106</v>
          </cell>
          <cell r="F511">
            <v>209010106</v>
          </cell>
          <cell r="G511" t="str">
            <v>Anejo_III_1_0865</v>
          </cell>
          <cell r="H511" t="str">
            <v>C1_1_0865</v>
          </cell>
        </row>
        <row r="512">
          <cell r="E512" t="str">
            <v xml:space="preserve"> Banco Etcheverría209010206</v>
          </cell>
          <cell r="F512">
            <v>209010206</v>
          </cell>
          <cell r="G512" t="str">
            <v>Anejo_III_1_0865</v>
          </cell>
          <cell r="H512" t="str">
            <v>C1_1_0865</v>
          </cell>
        </row>
        <row r="513">
          <cell r="E513" t="str">
            <v xml:space="preserve"> Banco Etcheverría209010306</v>
          </cell>
          <cell r="F513">
            <v>209010306</v>
          </cell>
          <cell r="G513" t="str">
            <v>Anejo_III_1_0865</v>
          </cell>
          <cell r="H513" t="str">
            <v>C1_1_0865</v>
          </cell>
        </row>
        <row r="514">
          <cell r="E514" t="str">
            <v xml:space="preserve"> Banco Etcheverría209010406</v>
          </cell>
          <cell r="F514">
            <v>209010406</v>
          </cell>
          <cell r="G514" t="str">
            <v>Anejo_III_1_0865</v>
          </cell>
          <cell r="H514" t="str">
            <v>C1_1_0865</v>
          </cell>
        </row>
        <row r="515">
          <cell r="E515" t="str">
            <v xml:space="preserve"> Banco Etcheverría2090206</v>
          </cell>
          <cell r="F515">
            <v>2090206</v>
          </cell>
          <cell r="G515" t="str">
            <v>Anejo_III_1_0865</v>
          </cell>
          <cell r="H515" t="str">
            <v>C1_1_0865</v>
          </cell>
        </row>
        <row r="516">
          <cell r="E516" t="str">
            <v xml:space="preserve"> Banco Etcheverría2090306</v>
          </cell>
          <cell r="F516">
            <v>2090306</v>
          </cell>
          <cell r="G516" t="str">
            <v>Anejo_III_1_0865</v>
          </cell>
          <cell r="H516" t="str">
            <v>C1_1_0865</v>
          </cell>
        </row>
        <row r="517">
          <cell r="E517" t="str">
            <v xml:space="preserve"> Banco Etcheverría209040106</v>
          </cell>
          <cell r="F517">
            <v>209040106</v>
          </cell>
          <cell r="G517" t="str">
            <v>Anejo_III_1_0865</v>
          </cell>
          <cell r="H517" t="str">
            <v>C1_1_0865</v>
          </cell>
        </row>
        <row r="518">
          <cell r="E518" t="str">
            <v xml:space="preserve"> Banco Etcheverría209040206</v>
          </cell>
          <cell r="F518">
            <v>209040206</v>
          </cell>
          <cell r="G518" t="str">
            <v>Anejo_III_1_0865</v>
          </cell>
          <cell r="H518" t="str">
            <v>C1_1_0865</v>
          </cell>
        </row>
        <row r="519">
          <cell r="E519" t="str">
            <v xml:space="preserve"> Banco Etcheverría209040306</v>
          </cell>
          <cell r="F519">
            <v>209040306</v>
          </cell>
          <cell r="G519" t="str">
            <v>Anejo_III_1_0865</v>
          </cell>
          <cell r="H519" t="str">
            <v>C1_1_0865</v>
          </cell>
        </row>
        <row r="520">
          <cell r="E520" t="str">
            <v xml:space="preserve"> Banco Etcheverría209040406</v>
          </cell>
          <cell r="F520">
            <v>209040406</v>
          </cell>
          <cell r="G520" t="str">
            <v>Anejo_III_1_0865</v>
          </cell>
          <cell r="H520" t="str">
            <v>C1_1_0865</v>
          </cell>
        </row>
        <row r="521">
          <cell r="E521" t="str">
            <v xml:space="preserve"> Banco Etcheverría209050106</v>
          </cell>
          <cell r="F521">
            <v>209050106</v>
          </cell>
          <cell r="G521" t="str">
            <v>Anejo_III_1_0865</v>
          </cell>
          <cell r="H521" t="str">
            <v>C1_1_0865</v>
          </cell>
        </row>
        <row r="522">
          <cell r="E522" t="str">
            <v xml:space="preserve"> Banco Etcheverría209050206</v>
          </cell>
          <cell r="F522">
            <v>209050206</v>
          </cell>
          <cell r="G522" t="str">
            <v>Anejo_III_1_0865</v>
          </cell>
          <cell r="H522" t="str">
            <v>C1_1_0865</v>
          </cell>
        </row>
        <row r="523">
          <cell r="E523" t="str">
            <v xml:space="preserve"> Banco Etcheverría209050306</v>
          </cell>
          <cell r="F523">
            <v>209050306</v>
          </cell>
          <cell r="G523" t="str">
            <v>Anejo_III_1_0865</v>
          </cell>
          <cell r="H523" t="str">
            <v>C1_1_0865</v>
          </cell>
        </row>
        <row r="524">
          <cell r="E524" t="str">
            <v xml:space="preserve"> Banco Etcheverría209050406</v>
          </cell>
          <cell r="F524">
            <v>209050406</v>
          </cell>
          <cell r="G524" t="str">
            <v>Anejo_III_1_0865</v>
          </cell>
          <cell r="H524" t="str">
            <v>C1_1_0865</v>
          </cell>
        </row>
        <row r="525">
          <cell r="E525" t="str">
            <v xml:space="preserve"> Banco Etcheverría2090606</v>
          </cell>
          <cell r="F525">
            <v>2090606</v>
          </cell>
          <cell r="G525" t="str">
            <v>Anejo_III_1_0865</v>
          </cell>
          <cell r="H525" t="str">
            <v>C1_1_0865</v>
          </cell>
        </row>
        <row r="526">
          <cell r="E526" t="str">
            <v xml:space="preserve"> Banco Etcheverría2090706</v>
          </cell>
          <cell r="F526">
            <v>2090706</v>
          </cell>
          <cell r="G526" t="str">
            <v>Anejo_III_1_0865</v>
          </cell>
          <cell r="H526" t="str">
            <v>C1_1_0865</v>
          </cell>
        </row>
        <row r="527">
          <cell r="E527" t="str">
            <v xml:space="preserve"> Banco Etcheverría2100101</v>
          </cell>
          <cell r="F527">
            <v>2100101</v>
          </cell>
          <cell r="G527" t="str">
            <v>Anejo_III_1_0890</v>
          </cell>
          <cell r="H527" t="str">
            <v>C1_1_0891</v>
          </cell>
        </row>
        <row r="528">
          <cell r="E528" t="str">
            <v xml:space="preserve"> Banco Etcheverría2100201</v>
          </cell>
          <cell r="F528">
            <v>2100201</v>
          </cell>
          <cell r="G528" t="str">
            <v>Anejo_III_1_0890</v>
          </cell>
          <cell r="H528" t="str">
            <v>C1_1_0892</v>
          </cell>
        </row>
        <row r="529">
          <cell r="E529" t="str">
            <v xml:space="preserve"> Banco Etcheverría211010101</v>
          </cell>
          <cell r="F529">
            <v>211010101</v>
          </cell>
          <cell r="G529" t="str">
            <v>Anejo_III_1_0895</v>
          </cell>
          <cell r="H529" t="str">
            <v>C1_1_0897</v>
          </cell>
        </row>
        <row r="530">
          <cell r="E530" t="str">
            <v xml:space="preserve"> Banco Etcheverría211010201</v>
          </cell>
          <cell r="F530">
            <v>211010201</v>
          </cell>
          <cell r="G530" t="str">
            <v>Anejo_III_1_0895</v>
          </cell>
          <cell r="H530" t="str">
            <v>C1_1_0898</v>
          </cell>
        </row>
        <row r="531">
          <cell r="E531" t="str">
            <v xml:space="preserve"> Banco Etcheverría211010301</v>
          </cell>
          <cell r="F531">
            <v>211010301</v>
          </cell>
          <cell r="G531" t="str">
            <v>Anejo_III_1_0895</v>
          </cell>
          <cell r="H531" t="str">
            <v>C1_1_0899</v>
          </cell>
        </row>
        <row r="532">
          <cell r="E532" t="str">
            <v xml:space="preserve"> Banco Etcheverría211020101</v>
          </cell>
          <cell r="F532">
            <v>211020101</v>
          </cell>
          <cell r="G532" t="str">
            <v>Anejo_III_1_0895</v>
          </cell>
          <cell r="H532" t="str">
            <v>C1_1_0901</v>
          </cell>
        </row>
        <row r="533">
          <cell r="E533" t="str">
            <v xml:space="preserve"> Banco Etcheverría211020201</v>
          </cell>
          <cell r="F533">
            <v>211020201</v>
          </cell>
          <cell r="G533" t="str">
            <v>Anejo_III_1_0895</v>
          </cell>
          <cell r="H533" t="str">
            <v>C1_1_0902</v>
          </cell>
        </row>
        <row r="534">
          <cell r="E534" t="str">
            <v xml:space="preserve"> Banco Etcheverría21401010101</v>
          </cell>
          <cell r="F534">
            <v>21401010101</v>
          </cell>
          <cell r="G534" t="str">
            <v>Anejo_III_1_0916</v>
          </cell>
          <cell r="H534" t="str">
            <v>C1_1_0916</v>
          </cell>
        </row>
        <row r="535">
          <cell r="E535" t="str">
            <v xml:space="preserve"> Banco Etcheverría21401010201</v>
          </cell>
          <cell r="F535">
            <v>21401010201</v>
          </cell>
          <cell r="G535" t="str">
            <v>Anejo_III_1_0916</v>
          </cell>
          <cell r="H535" t="str">
            <v>C1_1_0916</v>
          </cell>
        </row>
        <row r="536">
          <cell r="E536" t="str">
            <v xml:space="preserve"> Banco Etcheverría214010201</v>
          </cell>
          <cell r="F536">
            <v>214010201</v>
          </cell>
          <cell r="G536" t="str">
            <v>Anejo_III_1_0916</v>
          </cell>
          <cell r="H536" t="str">
            <v>C1_1_0916</v>
          </cell>
        </row>
        <row r="537">
          <cell r="E537" t="str">
            <v xml:space="preserve"> Banco Etcheverría2140201</v>
          </cell>
          <cell r="F537">
            <v>2140201</v>
          </cell>
          <cell r="G537" t="str">
            <v>Anejo_III_1_0922</v>
          </cell>
          <cell r="H537" t="str">
            <v>C1_1_0922</v>
          </cell>
        </row>
        <row r="538">
          <cell r="E538" t="str">
            <v xml:space="preserve"> Banco Etcheverría214030101</v>
          </cell>
          <cell r="F538">
            <v>214030101</v>
          </cell>
          <cell r="G538" t="str">
            <v>Anejo_III_1_0923</v>
          </cell>
          <cell r="H538" t="str">
            <v>C1_1_0924</v>
          </cell>
        </row>
        <row r="539">
          <cell r="E539" t="str">
            <v xml:space="preserve"> Banco Etcheverría214030201</v>
          </cell>
          <cell r="F539">
            <v>214030201</v>
          </cell>
          <cell r="G539" t="str">
            <v>Anejo_III_1_0923</v>
          </cell>
          <cell r="H539" t="str">
            <v>C1_1_0925</v>
          </cell>
        </row>
        <row r="540">
          <cell r="E540" t="str">
            <v xml:space="preserve"> Banco Etcheverría2140401</v>
          </cell>
          <cell r="F540">
            <v>2140401</v>
          </cell>
          <cell r="G540" t="str">
            <v>Anejo_III_1_0927</v>
          </cell>
          <cell r="H540" t="str">
            <v>C1_1_0927</v>
          </cell>
        </row>
        <row r="541">
          <cell r="E541" t="str">
            <v xml:space="preserve"> Banco Etcheverría2150101</v>
          </cell>
          <cell r="F541">
            <v>2150101</v>
          </cell>
          <cell r="G541" t="str">
            <v>Anejo_III_1_0931</v>
          </cell>
          <cell r="H541" t="str">
            <v>C1_1_0931</v>
          </cell>
        </row>
        <row r="542">
          <cell r="E542" t="str">
            <v xml:space="preserve"> Banco Etcheverría2150201</v>
          </cell>
          <cell r="F542">
            <v>2150201</v>
          </cell>
          <cell r="G542" t="str">
            <v>Anejo_III_1_0932</v>
          </cell>
          <cell r="H542" t="str">
            <v>C1_1_0932</v>
          </cell>
        </row>
        <row r="543">
          <cell r="E543" t="str">
            <v xml:space="preserve"> Banco Etcheverría2160201</v>
          </cell>
          <cell r="F543">
            <v>2160201</v>
          </cell>
          <cell r="G543" t="str">
            <v>Anejo_III_1_0956</v>
          </cell>
          <cell r="H543" t="str">
            <v>C1_1_0935</v>
          </cell>
        </row>
        <row r="544">
          <cell r="E544" t="str">
            <v xml:space="preserve"> Banco Etcheverría217010101</v>
          </cell>
          <cell r="F544">
            <v>217010101</v>
          </cell>
          <cell r="G544" t="str">
            <v>Anejo_III_1_0956</v>
          </cell>
          <cell r="H544" t="str">
            <v>C1_1_0955</v>
          </cell>
        </row>
        <row r="545">
          <cell r="E545" t="str">
            <v xml:space="preserve"> Banco Etcheverría217010201</v>
          </cell>
          <cell r="F545">
            <v>217010201</v>
          </cell>
          <cell r="G545" t="str">
            <v>Anejo_III_1_0956</v>
          </cell>
          <cell r="H545" t="str">
            <v>C1_1_0955</v>
          </cell>
        </row>
        <row r="546">
          <cell r="E546" t="str">
            <v xml:space="preserve"> Banco Etcheverría302010101</v>
          </cell>
          <cell r="F546">
            <v>302010101</v>
          </cell>
          <cell r="G546" t="str">
            <v>Anejo_III_1_1006</v>
          </cell>
          <cell r="H546" t="str">
            <v>C1_1_1007</v>
          </cell>
        </row>
        <row r="547">
          <cell r="E547" t="str">
            <v xml:space="preserve"> Banco Etcheverría302010201</v>
          </cell>
          <cell r="F547">
            <v>302010201</v>
          </cell>
          <cell r="G547" t="str">
            <v>Anejo_III_1_1006</v>
          </cell>
          <cell r="H547" t="str">
            <v>C1_1_1008</v>
          </cell>
        </row>
        <row r="548">
          <cell r="E548" t="str">
            <v xml:space="preserve"> Banco Etcheverría3020301</v>
          </cell>
          <cell r="F548">
            <v>3020301</v>
          </cell>
          <cell r="G548" t="str">
            <v>Anejo_III_1_1011</v>
          </cell>
          <cell r="H548" t="str">
            <v>C1_1_1011</v>
          </cell>
        </row>
        <row r="549">
          <cell r="E549" t="str">
            <v xml:space="preserve"> Banco Etcheverría3020401</v>
          </cell>
          <cell r="F549">
            <v>3020401</v>
          </cell>
          <cell r="G549" t="str">
            <v>Anejo_III_1_1012</v>
          </cell>
          <cell r="H549" t="str">
            <v>C1_1_1012</v>
          </cell>
        </row>
        <row r="550">
          <cell r="E550" t="str">
            <v xml:space="preserve"> Banco Etcheverría3020501</v>
          </cell>
          <cell r="F550">
            <v>3020501</v>
          </cell>
          <cell r="G550" t="str">
            <v>Anejo_III_1_1013</v>
          </cell>
          <cell r="H550" t="str">
            <v>C1_1_1013</v>
          </cell>
        </row>
        <row r="551">
          <cell r="E551" t="str">
            <v xml:space="preserve"> Banco Etcheverría3020601</v>
          </cell>
          <cell r="F551">
            <v>3020601</v>
          </cell>
          <cell r="G551" t="str">
            <v>Anejo_III_1_1014</v>
          </cell>
          <cell r="H551" t="str">
            <v>C1_1_1014</v>
          </cell>
        </row>
        <row r="552">
          <cell r="E552" t="str">
            <v xml:space="preserve"> Banco Etcheverría3020701</v>
          </cell>
          <cell r="F552">
            <v>3020701</v>
          </cell>
          <cell r="G552" t="str">
            <v>Anejo_III_1_1016</v>
          </cell>
          <cell r="H552" t="str">
            <v>C1_1_1016</v>
          </cell>
        </row>
        <row r="553">
          <cell r="E553" t="str">
            <v xml:space="preserve"> Banco Etcheverría30301010101</v>
          </cell>
          <cell r="F553">
            <v>30301010101</v>
          </cell>
          <cell r="G553" t="str">
            <v>Anejo_III_1_1022</v>
          </cell>
          <cell r="H553" t="str">
            <v>C1_1_1022</v>
          </cell>
        </row>
        <row r="554">
          <cell r="E554" t="str">
            <v xml:space="preserve"> Banco Etcheverría30301010201</v>
          </cell>
          <cell r="F554">
            <v>30301010201</v>
          </cell>
          <cell r="G554" t="str">
            <v>Anejo_III_1_1022</v>
          </cell>
          <cell r="H554" t="str">
            <v>C1_1_1022</v>
          </cell>
        </row>
        <row r="555">
          <cell r="E555" t="str">
            <v xml:space="preserve"> Banco Etcheverría30301010301</v>
          </cell>
          <cell r="F555">
            <v>30301010301</v>
          </cell>
          <cell r="G555" t="str">
            <v>Anejo_III_1_1022</v>
          </cell>
          <cell r="H555" t="str">
            <v>C1_1_1022</v>
          </cell>
        </row>
        <row r="556">
          <cell r="E556" t="str">
            <v xml:space="preserve"> Banco Etcheverría303010201</v>
          </cell>
          <cell r="F556">
            <v>303010201</v>
          </cell>
          <cell r="G556" t="str">
            <v>Anejo_III_1_1027</v>
          </cell>
          <cell r="H556" t="str">
            <v>C1_1_1027</v>
          </cell>
        </row>
        <row r="557">
          <cell r="E557" t="str">
            <v xml:space="preserve"> Banco Etcheverría3030201</v>
          </cell>
          <cell r="F557">
            <v>3030201</v>
          </cell>
          <cell r="G557" t="str">
            <v>Anejo_III_1_1030</v>
          </cell>
          <cell r="H557" t="str">
            <v>C1_1_1030</v>
          </cell>
        </row>
        <row r="558">
          <cell r="E558" t="str">
            <v xml:space="preserve"> Banco Etcheverría30303010101</v>
          </cell>
          <cell r="F558">
            <v>30303010101</v>
          </cell>
          <cell r="G558" t="str">
            <v>Anejo_III_1_1033</v>
          </cell>
          <cell r="H558" t="str">
            <v>C1_1_1033</v>
          </cell>
        </row>
        <row r="559">
          <cell r="E559" t="str">
            <v xml:space="preserve"> Banco Etcheverría30303010201</v>
          </cell>
          <cell r="F559">
            <v>30303010201</v>
          </cell>
          <cell r="G559" t="str">
            <v>Anejo_III_1_1033</v>
          </cell>
          <cell r="H559" t="str">
            <v>C1_1_1034</v>
          </cell>
        </row>
        <row r="560">
          <cell r="E560" t="str">
            <v xml:space="preserve"> Banco Etcheverría3030301010203</v>
          </cell>
          <cell r="F560">
            <v>3030301010203</v>
          </cell>
          <cell r="G560" t="str">
            <v>Anejo_III_1_1033</v>
          </cell>
          <cell r="H560" t="str">
            <v>C1_1_1033</v>
          </cell>
        </row>
        <row r="561">
          <cell r="E561" t="str">
            <v xml:space="preserve"> Banco Etcheverría303030201</v>
          </cell>
          <cell r="F561">
            <v>303030201</v>
          </cell>
          <cell r="G561" t="str">
            <v>Anejo_III_1_1033</v>
          </cell>
          <cell r="H561" t="str">
            <v>C1_1_1034</v>
          </cell>
        </row>
        <row r="562">
          <cell r="E562" t="str">
            <v xml:space="preserve"> Banco Etcheverría303040101</v>
          </cell>
          <cell r="F562">
            <v>303040101</v>
          </cell>
          <cell r="G562" t="str">
            <v>Anejo_III_1_1041</v>
          </cell>
          <cell r="H562" t="str">
            <v>C1_1_1041</v>
          </cell>
        </row>
        <row r="563">
          <cell r="E563" t="str">
            <v xml:space="preserve"> Banco Etcheverría30304020101</v>
          </cell>
          <cell r="F563">
            <v>30304020101</v>
          </cell>
          <cell r="G563" t="str">
            <v>Anejo_III_1_1042</v>
          </cell>
          <cell r="H563" t="str">
            <v>C1_1_1043</v>
          </cell>
        </row>
        <row r="564">
          <cell r="E564" t="str">
            <v xml:space="preserve"> Banco Etcheverría30304020201</v>
          </cell>
          <cell r="F564">
            <v>30304020201</v>
          </cell>
          <cell r="G564" t="str">
            <v>Anejo_III_1_1042</v>
          </cell>
          <cell r="H564" t="str">
            <v>C1_1_1044</v>
          </cell>
        </row>
        <row r="565">
          <cell r="E565" t="str">
            <v xml:space="preserve"> Banco Etcheverría3030501</v>
          </cell>
          <cell r="F565">
            <v>3030501</v>
          </cell>
          <cell r="G565" t="str">
            <v>Anejo_III_1_1050</v>
          </cell>
          <cell r="H565" t="str">
            <v>C1_1_1050</v>
          </cell>
        </row>
        <row r="566">
          <cell r="E566" t="str">
            <v xml:space="preserve"> Banco Etcheverría303060101</v>
          </cell>
          <cell r="F566">
            <v>303060101</v>
          </cell>
          <cell r="G566" t="str">
            <v>Anejo_III_1_1055</v>
          </cell>
          <cell r="H566" t="str">
            <v>C1_1_1056</v>
          </cell>
        </row>
        <row r="567">
          <cell r="E567" t="str">
            <v xml:space="preserve"> Banco Etcheverría303060201</v>
          </cell>
          <cell r="F567">
            <v>303060201</v>
          </cell>
          <cell r="G567" t="str">
            <v>Anejo_III_1_1055</v>
          </cell>
          <cell r="H567" t="str">
            <v>C1_1_1057</v>
          </cell>
        </row>
        <row r="568">
          <cell r="E568" t="str">
            <v xml:space="preserve"> Banco Etcheverría303060301</v>
          </cell>
          <cell r="F568">
            <v>303060301</v>
          </cell>
          <cell r="G568" t="str">
            <v>Anejo_III_1_1055</v>
          </cell>
          <cell r="H568" t="str">
            <v>C1_1_1058</v>
          </cell>
        </row>
        <row r="569">
          <cell r="E569" t="str">
            <v xml:space="preserve"> Banco Etcheverría303080101</v>
          </cell>
          <cell r="F569">
            <v>303080101</v>
          </cell>
          <cell r="G569" t="str">
            <v>Anejo_III_1_1070</v>
          </cell>
          <cell r="H569" t="str">
            <v>C1_1_1071</v>
          </cell>
        </row>
        <row r="570">
          <cell r="E570" t="str">
            <v xml:space="preserve"> Banco Etcheverría303080201</v>
          </cell>
          <cell r="F570">
            <v>303080201</v>
          </cell>
          <cell r="G570" t="str">
            <v>Anejo_III_1_1070</v>
          </cell>
          <cell r="H570" t="str">
            <v>C1_1_1072</v>
          </cell>
        </row>
        <row r="571">
          <cell r="E571" t="str">
            <v xml:space="preserve"> Banco Etcheverría501010101</v>
          </cell>
          <cell r="F571">
            <v>501010101</v>
          </cell>
          <cell r="G571" t="str">
            <v>Anejo_III_2_0001</v>
          </cell>
          <cell r="H571" t="str">
            <v xml:space="preserve">C3_1_0002 </v>
          </cell>
        </row>
        <row r="572">
          <cell r="E572" t="str">
            <v xml:space="preserve"> Banco Etcheverría501010201</v>
          </cell>
          <cell r="F572">
            <v>501010201</v>
          </cell>
          <cell r="G572" t="str">
            <v>Anejo_III_2_0001</v>
          </cell>
          <cell r="H572" t="str">
            <v xml:space="preserve">C3_1_0002 </v>
          </cell>
        </row>
        <row r="573">
          <cell r="E573" t="str">
            <v xml:space="preserve"> Banco Etcheverría501020101</v>
          </cell>
          <cell r="F573">
            <v>501020101</v>
          </cell>
          <cell r="G573" t="str">
            <v>Anejo_III_2_0001</v>
          </cell>
          <cell r="H573" t="str">
            <v xml:space="preserve">C3_1_0006 </v>
          </cell>
        </row>
        <row r="574">
          <cell r="E574" t="str">
            <v xml:space="preserve"> Banco Etcheverría501020201</v>
          </cell>
          <cell r="F574">
            <v>501020201</v>
          </cell>
          <cell r="G574" t="str">
            <v>Anejo_III_2_0001</v>
          </cell>
          <cell r="H574" t="str">
            <v xml:space="preserve">C3_1_0007 </v>
          </cell>
        </row>
        <row r="575">
          <cell r="E575" t="str">
            <v xml:space="preserve"> Banco Etcheverría501020301</v>
          </cell>
          <cell r="F575">
            <v>501020301</v>
          </cell>
          <cell r="G575" t="str">
            <v>Anejo_III_2_0001</v>
          </cell>
          <cell r="H575" t="str">
            <v xml:space="preserve">C3_1_0008 </v>
          </cell>
        </row>
        <row r="576">
          <cell r="E576" t="str">
            <v xml:space="preserve"> Banco Etcheverría501020401</v>
          </cell>
          <cell r="F576">
            <v>501020401</v>
          </cell>
          <cell r="G576" t="str">
            <v>Anejo_III_2_0001</v>
          </cell>
          <cell r="H576" t="str">
            <v xml:space="preserve">C3_1_0009 </v>
          </cell>
        </row>
        <row r="577">
          <cell r="E577" t="str">
            <v xml:space="preserve"> Banco Etcheverría501020501</v>
          </cell>
          <cell r="F577">
            <v>501020501</v>
          </cell>
          <cell r="G577" t="str">
            <v>Anejo_III_2_0001</v>
          </cell>
          <cell r="H577" t="str">
            <v xml:space="preserve">C3_1_0010 </v>
          </cell>
        </row>
        <row r="578">
          <cell r="E578" t="str">
            <v xml:space="preserve"> Banco Etcheverría5010301</v>
          </cell>
          <cell r="F578">
            <v>5010301</v>
          </cell>
          <cell r="G578" t="str">
            <v>Anejo_III_2_0001</v>
          </cell>
          <cell r="H578" t="str">
            <v xml:space="preserve">C3_1_0015 </v>
          </cell>
        </row>
        <row r="579">
          <cell r="E579" t="str">
            <v xml:space="preserve"> Banco Etcheverría50104010101</v>
          </cell>
          <cell r="F579">
            <v>50104010101</v>
          </cell>
          <cell r="G579" t="str">
            <v>Anejo_III_2_0001</v>
          </cell>
          <cell r="H579" t="str">
            <v xml:space="preserve">C3_1_0051 </v>
          </cell>
        </row>
        <row r="580">
          <cell r="E580" t="str">
            <v xml:space="preserve"> Banco Etcheverría50104010201</v>
          </cell>
          <cell r="F580">
            <v>50104010201</v>
          </cell>
          <cell r="G580" t="str">
            <v>Anejo_III_2_0001</v>
          </cell>
          <cell r="H580" t="str">
            <v xml:space="preserve">C3_1_0051 </v>
          </cell>
        </row>
        <row r="581">
          <cell r="E581" t="str">
            <v xml:space="preserve"> Banco Etcheverría50104010301</v>
          </cell>
          <cell r="F581">
            <v>50104010301</v>
          </cell>
          <cell r="G581" t="str">
            <v>Anejo_III_2_0001</v>
          </cell>
          <cell r="H581" t="str">
            <v xml:space="preserve">C3_1_0051 </v>
          </cell>
        </row>
        <row r="582">
          <cell r="E582" t="str">
            <v xml:space="preserve"> Banco Etcheverría50104010401</v>
          </cell>
          <cell r="F582">
            <v>50104010401</v>
          </cell>
          <cell r="G582" t="str">
            <v>Anejo_III_2_0001</v>
          </cell>
          <cell r="H582" t="str">
            <v xml:space="preserve">C3_1_0051 </v>
          </cell>
        </row>
        <row r="583">
          <cell r="E583" t="str">
            <v xml:space="preserve"> Banco Etcheverría50104020101</v>
          </cell>
          <cell r="F583">
            <v>50104020101</v>
          </cell>
          <cell r="G583" t="str">
            <v>Anejo_III_2_0001</v>
          </cell>
          <cell r="H583" t="str">
            <v xml:space="preserve">C3_1_0056 </v>
          </cell>
        </row>
        <row r="584">
          <cell r="E584" t="str">
            <v xml:space="preserve"> Banco Etcheverría50104020201</v>
          </cell>
          <cell r="F584">
            <v>50104020201</v>
          </cell>
          <cell r="G584" t="str">
            <v>Anejo_III_2_0001</v>
          </cell>
          <cell r="H584" t="str">
            <v xml:space="preserve">C3_1_0056 </v>
          </cell>
        </row>
        <row r="585">
          <cell r="E585" t="str">
            <v xml:space="preserve"> Banco Etcheverría50104020301</v>
          </cell>
          <cell r="F585">
            <v>50104020301</v>
          </cell>
          <cell r="G585" t="str">
            <v>Anejo_III_2_0001</v>
          </cell>
          <cell r="H585" t="str">
            <v xml:space="preserve">C3_1_0056 </v>
          </cell>
        </row>
        <row r="586">
          <cell r="E586" t="str">
            <v xml:space="preserve"> Banco Etcheverría50104020401</v>
          </cell>
          <cell r="F586">
            <v>50104020401</v>
          </cell>
          <cell r="G586" t="str">
            <v>Anejo_III_2_0001</v>
          </cell>
          <cell r="H586" t="str">
            <v xml:space="preserve">C3_1_0057 </v>
          </cell>
        </row>
        <row r="587">
          <cell r="E587" t="str">
            <v xml:space="preserve"> Banco Etcheverría50104020501</v>
          </cell>
          <cell r="F587">
            <v>50104020501</v>
          </cell>
          <cell r="G587" t="str">
            <v>Anejo_III_2_0001</v>
          </cell>
          <cell r="H587" t="str">
            <v xml:space="preserve">C3_1_0057 </v>
          </cell>
        </row>
        <row r="588">
          <cell r="E588" t="str">
            <v xml:space="preserve"> Banco Etcheverría50104020601</v>
          </cell>
          <cell r="F588">
            <v>50104020601</v>
          </cell>
          <cell r="G588" t="str">
            <v>Anejo_III_2_0001</v>
          </cell>
          <cell r="H588" t="str">
            <v xml:space="preserve">C3_1_0058 </v>
          </cell>
        </row>
        <row r="589">
          <cell r="E589" t="str">
            <v xml:space="preserve"> Banco Etcheverría50104020701</v>
          </cell>
          <cell r="F589">
            <v>50104020701</v>
          </cell>
          <cell r="G589" t="str">
            <v>Anejo_III_2_0001</v>
          </cell>
          <cell r="H589" t="str">
            <v xml:space="preserve">C3_1_0059 </v>
          </cell>
        </row>
        <row r="590">
          <cell r="E590" t="str">
            <v xml:space="preserve"> Banco Etcheverría50104020801</v>
          </cell>
          <cell r="F590">
            <v>50104020801</v>
          </cell>
          <cell r="G590" t="str">
            <v>Anejo_III_2_0001</v>
          </cell>
          <cell r="H590" t="str">
            <v xml:space="preserve">C3_1_0060 </v>
          </cell>
        </row>
        <row r="591">
          <cell r="E591" t="str">
            <v xml:space="preserve"> Banco Etcheverría50104020901</v>
          </cell>
          <cell r="F591">
            <v>50104020901</v>
          </cell>
          <cell r="G591" t="str">
            <v>Anejo_III_2_0001</v>
          </cell>
          <cell r="H591" t="str">
            <v xml:space="preserve">C3_1_0060 </v>
          </cell>
        </row>
        <row r="592">
          <cell r="E592" t="str">
            <v xml:space="preserve"> Banco Etcheverría50104021001</v>
          </cell>
          <cell r="F592">
            <v>50104021001</v>
          </cell>
          <cell r="G592" t="str">
            <v>Anejo_III_2_0001</v>
          </cell>
          <cell r="H592" t="str">
            <v xml:space="preserve">C3_1_0060 </v>
          </cell>
        </row>
        <row r="593">
          <cell r="E593" t="str">
            <v xml:space="preserve"> Banco Etcheverría50104021101</v>
          </cell>
          <cell r="F593">
            <v>50104021101</v>
          </cell>
          <cell r="G593" t="str">
            <v>Anejo_III_2_0001</v>
          </cell>
          <cell r="H593" t="str">
            <v xml:space="preserve">C3_1_0060 </v>
          </cell>
        </row>
        <row r="594">
          <cell r="E594" t="str">
            <v xml:space="preserve"> Banco Etcheverría50104021201</v>
          </cell>
          <cell r="F594">
            <v>50104021201</v>
          </cell>
          <cell r="G594" t="str">
            <v>Anejo_III_2_0001</v>
          </cell>
          <cell r="H594" t="str">
            <v xml:space="preserve">C3_1_0060 </v>
          </cell>
        </row>
        <row r="595">
          <cell r="E595" t="str">
            <v xml:space="preserve"> Banco Etcheverría50104021301</v>
          </cell>
          <cell r="F595">
            <v>50104021301</v>
          </cell>
          <cell r="G595" t="str">
            <v>Anejo_III_2_0001</v>
          </cell>
          <cell r="H595" t="str">
            <v xml:space="preserve">C3_1_0061 </v>
          </cell>
        </row>
        <row r="596">
          <cell r="E596" t="str">
            <v xml:space="preserve"> Banco Etcheverría50104021401</v>
          </cell>
          <cell r="F596">
            <v>50104021401</v>
          </cell>
          <cell r="G596" t="str">
            <v>Anejo_III_2_0001</v>
          </cell>
          <cell r="H596" t="str">
            <v xml:space="preserve">C3_1_0062 </v>
          </cell>
        </row>
        <row r="597">
          <cell r="E597" t="str">
            <v xml:space="preserve"> Banco Etcheverría50104021501</v>
          </cell>
          <cell r="F597">
            <v>50104021501</v>
          </cell>
          <cell r="G597" t="str">
            <v>Anejo_III_2_0001</v>
          </cell>
          <cell r="H597" t="str">
            <v xml:space="preserve">C3_1_0062 </v>
          </cell>
        </row>
        <row r="598">
          <cell r="E598" t="str">
            <v xml:space="preserve"> Banco Etcheverría50104021601</v>
          </cell>
          <cell r="F598">
            <v>50104021601</v>
          </cell>
          <cell r="G598" t="str">
            <v>Anejo_III_2_0001</v>
          </cell>
          <cell r="H598" t="str">
            <v xml:space="preserve">C3_1_0062 </v>
          </cell>
        </row>
        <row r="599">
          <cell r="E599" t="str">
            <v xml:space="preserve"> Banco Etcheverría501040301</v>
          </cell>
          <cell r="F599">
            <v>501040301</v>
          </cell>
          <cell r="G599" t="str">
            <v>Anejo_III_2_0001</v>
          </cell>
          <cell r="H599" t="str">
            <v xml:space="preserve">C3_1_0051 </v>
          </cell>
        </row>
        <row r="600">
          <cell r="E600" t="str">
            <v xml:space="preserve"> Banco Etcheverría501040405</v>
          </cell>
          <cell r="F600">
            <v>501040405</v>
          </cell>
          <cell r="G600" t="str">
            <v>Anejo_III_2_0001</v>
          </cell>
          <cell r="H600" t="str">
            <v xml:space="preserve">C3_1_0060 </v>
          </cell>
        </row>
        <row r="601">
          <cell r="E601" t="str">
            <v xml:space="preserve"> Banco Etcheverría501050101</v>
          </cell>
          <cell r="F601">
            <v>501050101</v>
          </cell>
          <cell r="G601" t="str">
            <v>Anejo_III_2_0001</v>
          </cell>
          <cell r="H601" t="str">
            <v xml:space="preserve">C3_1_0105 </v>
          </cell>
        </row>
        <row r="602">
          <cell r="E602" t="str">
            <v xml:space="preserve"> Banco Etcheverría50105020102</v>
          </cell>
          <cell r="F602">
            <v>50105020102</v>
          </cell>
          <cell r="G602" t="str">
            <v>Anejo_III_2_0001</v>
          </cell>
          <cell r="H602" t="str">
            <v xml:space="preserve">C3_1_0110 </v>
          </cell>
        </row>
        <row r="603">
          <cell r="E603" t="str">
            <v xml:space="preserve"> Banco Etcheverría50105020201</v>
          </cell>
          <cell r="F603">
            <v>50105020201</v>
          </cell>
          <cell r="G603" t="str">
            <v>Anejo_III_2_0001</v>
          </cell>
          <cell r="H603" t="str">
            <v xml:space="preserve">C3_1_0110 </v>
          </cell>
        </row>
        <row r="604">
          <cell r="E604" t="str">
            <v xml:space="preserve"> Banco Etcheverría50105020301</v>
          </cell>
          <cell r="F604">
            <v>50105020301</v>
          </cell>
          <cell r="G604" t="str">
            <v>Anejo_III_2_0001</v>
          </cell>
          <cell r="H604" t="str">
            <v xml:space="preserve">C3_1_0110 </v>
          </cell>
        </row>
        <row r="605">
          <cell r="E605" t="str">
            <v xml:space="preserve"> Banco Etcheverría50105020401</v>
          </cell>
          <cell r="F605">
            <v>50105020401</v>
          </cell>
          <cell r="G605" t="str">
            <v>Anejo_III_2_0001</v>
          </cell>
          <cell r="H605" t="str">
            <v xml:space="preserve">C3_1_0110 </v>
          </cell>
        </row>
        <row r="606">
          <cell r="E606" t="str">
            <v xml:space="preserve"> Banco Etcheverría50105020501</v>
          </cell>
          <cell r="F606">
            <v>50105020501</v>
          </cell>
          <cell r="G606" t="str">
            <v>Anejo_III_2_0001</v>
          </cell>
          <cell r="H606" t="str">
            <v xml:space="preserve">C3_1_0110 </v>
          </cell>
        </row>
        <row r="607">
          <cell r="E607" t="str">
            <v xml:space="preserve"> Banco Etcheverría50105030101</v>
          </cell>
          <cell r="F607">
            <v>50105030101</v>
          </cell>
          <cell r="G607" t="str">
            <v>Anejo_III_2_0001</v>
          </cell>
          <cell r="H607" t="str">
            <v xml:space="preserve">C3_1_0075 </v>
          </cell>
        </row>
        <row r="608">
          <cell r="E608" t="str">
            <v xml:space="preserve"> Banco Etcheverría5010503020101</v>
          </cell>
          <cell r="F608">
            <v>5010503020101</v>
          </cell>
          <cell r="G608" t="str">
            <v>Anejo_III_2_0001</v>
          </cell>
          <cell r="H608" t="str">
            <v xml:space="preserve">C3_1_0075 </v>
          </cell>
        </row>
        <row r="609">
          <cell r="E609" t="str">
            <v xml:space="preserve"> Banco Etcheverría5010503020201</v>
          </cell>
          <cell r="F609">
            <v>5010503020201</v>
          </cell>
          <cell r="G609" t="str">
            <v>Anejo_III_2_0001</v>
          </cell>
          <cell r="H609" t="str">
            <v xml:space="preserve">C3_1_0075 </v>
          </cell>
        </row>
        <row r="610">
          <cell r="E610" t="str">
            <v xml:space="preserve"> Banco Etcheverría5010503020301</v>
          </cell>
          <cell r="F610">
            <v>5010503020301</v>
          </cell>
          <cell r="G610" t="str">
            <v>Anejo_III_2_0001</v>
          </cell>
          <cell r="H610" t="str">
            <v xml:space="preserve">C3_1_0075 </v>
          </cell>
        </row>
        <row r="611">
          <cell r="E611" t="str">
            <v xml:space="preserve"> Banco Etcheverría5010503030101</v>
          </cell>
          <cell r="F611">
            <v>5010503030101</v>
          </cell>
          <cell r="G611" t="str">
            <v>Anejo_III_2_0001</v>
          </cell>
          <cell r="H611" t="str">
            <v xml:space="preserve">C3_1_0075 </v>
          </cell>
        </row>
        <row r="612">
          <cell r="E612" t="str">
            <v xml:space="preserve"> Banco Etcheverría5010503030201</v>
          </cell>
          <cell r="F612">
            <v>5010503030201</v>
          </cell>
          <cell r="G612" t="str">
            <v>Anejo_III_2_0001</v>
          </cell>
          <cell r="H612" t="str">
            <v xml:space="preserve">C3_1_0075 </v>
          </cell>
        </row>
        <row r="613">
          <cell r="E613" t="str">
            <v xml:space="preserve"> Banco Etcheverría5010503030301</v>
          </cell>
          <cell r="F613">
            <v>5010503030301</v>
          </cell>
          <cell r="G613" t="str">
            <v>Anejo_III_2_0001</v>
          </cell>
          <cell r="H613" t="str">
            <v xml:space="preserve">C3_1_0075 </v>
          </cell>
        </row>
        <row r="614">
          <cell r="E614" t="str">
            <v xml:space="preserve"> Banco Etcheverría50105040101</v>
          </cell>
          <cell r="F614">
            <v>50105040101</v>
          </cell>
          <cell r="G614" t="str">
            <v>Anejo_III_2_0001</v>
          </cell>
          <cell r="H614" t="str">
            <v xml:space="preserve">C3_1_0115 </v>
          </cell>
        </row>
        <row r="615">
          <cell r="E615" t="str">
            <v xml:space="preserve"> Banco Etcheverría50105040201</v>
          </cell>
          <cell r="F615">
            <v>50105040201</v>
          </cell>
          <cell r="G615" t="str">
            <v>Anejo_III_2_0001</v>
          </cell>
          <cell r="H615" t="str">
            <v xml:space="preserve">C3_1_0115 </v>
          </cell>
        </row>
        <row r="616">
          <cell r="E616" t="str">
            <v xml:space="preserve"> Banco Etcheverría50105040301</v>
          </cell>
          <cell r="F616">
            <v>50105040301</v>
          </cell>
          <cell r="G616" t="str">
            <v>Anejo_III_2_0001</v>
          </cell>
          <cell r="H616" t="str">
            <v xml:space="preserve">C3_1_0115 </v>
          </cell>
        </row>
        <row r="617">
          <cell r="E617" t="str">
            <v xml:space="preserve"> Banco Etcheverría501050501</v>
          </cell>
          <cell r="F617">
            <v>501050501</v>
          </cell>
          <cell r="G617" t="str">
            <v>Anejo_III_2_0001</v>
          </cell>
          <cell r="H617" t="str">
            <v xml:space="preserve">C3_1_0110 </v>
          </cell>
        </row>
        <row r="618">
          <cell r="E618" t="str">
            <v xml:space="preserve"> Banco Etcheverría50105060101</v>
          </cell>
          <cell r="F618">
            <v>50105060101</v>
          </cell>
          <cell r="G618" t="str">
            <v>Anejo_III_2_0001</v>
          </cell>
          <cell r="H618" t="str">
            <v xml:space="preserve">C3_1_0115 </v>
          </cell>
        </row>
        <row r="619">
          <cell r="E619" t="str">
            <v xml:space="preserve"> Banco Etcheverría50105060201</v>
          </cell>
          <cell r="F619">
            <v>50105060201</v>
          </cell>
          <cell r="G619" t="str">
            <v>Anejo_III_2_0001</v>
          </cell>
          <cell r="H619" t="str">
            <v xml:space="preserve">C3_1_0115 </v>
          </cell>
        </row>
        <row r="620">
          <cell r="E620" t="str">
            <v xml:space="preserve"> Banco Etcheverría50105060301</v>
          </cell>
          <cell r="F620">
            <v>50105060301</v>
          </cell>
          <cell r="G620" t="str">
            <v>Anejo_III_2_0001</v>
          </cell>
          <cell r="H620" t="str">
            <v xml:space="preserve">C3_1_0115 </v>
          </cell>
        </row>
        <row r="621">
          <cell r="E621" t="str">
            <v xml:space="preserve"> Banco Etcheverría5010601</v>
          </cell>
          <cell r="F621">
            <v>5010601</v>
          </cell>
          <cell r="G621" t="str">
            <v>Anejo_III_2_0001</v>
          </cell>
          <cell r="H621" t="str">
            <v xml:space="preserve">C3_1_0120 </v>
          </cell>
        </row>
        <row r="622">
          <cell r="E622" t="str">
            <v xml:space="preserve"> Banco Etcheverría501070101</v>
          </cell>
          <cell r="F622">
            <v>501070101</v>
          </cell>
          <cell r="G622" t="str">
            <v>Anejo_III_2_0001</v>
          </cell>
          <cell r="H622" t="str">
            <v xml:space="preserve">C3_1_0125 </v>
          </cell>
        </row>
        <row r="623">
          <cell r="E623" t="str">
            <v xml:space="preserve"> Banco Etcheverría501070201</v>
          </cell>
          <cell r="F623">
            <v>501070201</v>
          </cell>
          <cell r="G623" t="str">
            <v>Anejo_III_2_0001</v>
          </cell>
          <cell r="H623" t="str">
            <v xml:space="preserve">C3_1_0125 </v>
          </cell>
        </row>
        <row r="624">
          <cell r="E624" t="str">
            <v xml:space="preserve"> Banco Etcheverría501070301</v>
          </cell>
          <cell r="F624">
            <v>501070301</v>
          </cell>
          <cell r="G624" t="str">
            <v>Anejo_III_2_0001</v>
          </cell>
          <cell r="H624" t="str">
            <v xml:space="preserve">C3_1_0125 </v>
          </cell>
        </row>
        <row r="625">
          <cell r="E625" t="str">
            <v xml:space="preserve"> Banco Etcheverría501070401</v>
          </cell>
          <cell r="F625">
            <v>501070401</v>
          </cell>
          <cell r="G625" t="str">
            <v>Anejo_III_2_0001</v>
          </cell>
          <cell r="H625" t="str">
            <v xml:space="preserve">C3_1_0125 </v>
          </cell>
        </row>
        <row r="626">
          <cell r="E626" t="str">
            <v xml:space="preserve"> Banco Etcheverría5010801</v>
          </cell>
          <cell r="F626">
            <v>5010801</v>
          </cell>
          <cell r="G626" t="str">
            <v>Anejo_III_2_0001</v>
          </cell>
          <cell r="H626" t="str">
            <v xml:space="preserve">C3_1_0135 </v>
          </cell>
        </row>
        <row r="627">
          <cell r="E627" t="str">
            <v xml:space="preserve"> Banco Etcheverría5010901</v>
          </cell>
          <cell r="F627">
            <v>5010901</v>
          </cell>
          <cell r="G627" t="str">
            <v>Anejo_III_2_0001</v>
          </cell>
          <cell r="H627" t="str">
            <v xml:space="preserve">C3_1_0136 </v>
          </cell>
        </row>
        <row r="628">
          <cell r="E628" t="str">
            <v xml:space="preserve"> Banco Etcheverría502010101</v>
          </cell>
          <cell r="F628">
            <v>502010101</v>
          </cell>
          <cell r="G628" t="str">
            <v>Anejo_III_2_0005</v>
          </cell>
          <cell r="H628" t="str">
            <v xml:space="preserve">C3_1_0146 </v>
          </cell>
        </row>
        <row r="629">
          <cell r="E629" t="str">
            <v xml:space="preserve"> Banco Etcheverría502010201</v>
          </cell>
          <cell r="F629">
            <v>502010201</v>
          </cell>
          <cell r="G629" t="str">
            <v>Anejo_III_2_0005</v>
          </cell>
          <cell r="H629" t="str">
            <v xml:space="preserve">C3_1_0146 </v>
          </cell>
        </row>
        <row r="630">
          <cell r="E630" t="str">
            <v xml:space="preserve"> Banco Etcheverría502020101</v>
          </cell>
          <cell r="F630">
            <v>502020101</v>
          </cell>
          <cell r="G630" t="str">
            <v>Anejo_III_2_0005</v>
          </cell>
          <cell r="H630" t="str">
            <v xml:space="preserve">C3_1_0151 </v>
          </cell>
        </row>
        <row r="631">
          <cell r="E631" t="str">
            <v xml:space="preserve"> Banco Etcheverría502020201</v>
          </cell>
          <cell r="F631">
            <v>502020201</v>
          </cell>
          <cell r="G631" t="str">
            <v>Anejo_III_2_0005</v>
          </cell>
          <cell r="H631" t="str">
            <v xml:space="preserve">C3_1_0152 </v>
          </cell>
        </row>
        <row r="632">
          <cell r="E632" t="str">
            <v xml:space="preserve"> Banco Etcheverría502020301</v>
          </cell>
          <cell r="F632">
            <v>502020301</v>
          </cell>
          <cell r="G632" t="str">
            <v>Anejo_III_2_0005</v>
          </cell>
          <cell r="H632" t="str">
            <v xml:space="preserve">C3_1_0153 </v>
          </cell>
        </row>
        <row r="633">
          <cell r="E633" t="str">
            <v xml:space="preserve"> Banco Etcheverría502020401</v>
          </cell>
          <cell r="F633">
            <v>502020401</v>
          </cell>
          <cell r="G633" t="str">
            <v>Anejo_III_2_0005</v>
          </cell>
          <cell r="H633" t="str">
            <v xml:space="preserve">C3_1_0154 </v>
          </cell>
        </row>
        <row r="634">
          <cell r="E634" t="str">
            <v xml:space="preserve"> Banco Etcheverría502020501</v>
          </cell>
          <cell r="F634">
            <v>502020501</v>
          </cell>
          <cell r="G634" t="str">
            <v>Anejo_III_2_0005</v>
          </cell>
          <cell r="H634" t="str">
            <v xml:space="preserve">C3_1_0155 </v>
          </cell>
        </row>
        <row r="635">
          <cell r="E635" t="str">
            <v xml:space="preserve"> Banco Etcheverría502020601</v>
          </cell>
          <cell r="F635">
            <v>502020601</v>
          </cell>
          <cell r="G635" t="str">
            <v>Anejo_III_2_0005</v>
          </cell>
          <cell r="H635" t="str">
            <v xml:space="preserve">C3_1_0156 </v>
          </cell>
        </row>
        <row r="636">
          <cell r="E636" t="str">
            <v xml:space="preserve"> Banco Etcheverría502020701</v>
          </cell>
          <cell r="F636">
            <v>502020701</v>
          </cell>
          <cell r="G636" t="str">
            <v>Anejo_III_2_0005</v>
          </cell>
          <cell r="H636" t="str">
            <v xml:space="preserve">C3_1_0157 </v>
          </cell>
        </row>
        <row r="637">
          <cell r="E637" t="str">
            <v xml:space="preserve"> Banco Etcheverría5020301</v>
          </cell>
          <cell r="F637">
            <v>5020301</v>
          </cell>
          <cell r="G637" t="str">
            <v>Anejo_III_2_0005</v>
          </cell>
          <cell r="H637" t="str">
            <v xml:space="preserve">C3_1_0160 </v>
          </cell>
        </row>
        <row r="638">
          <cell r="E638" t="str">
            <v xml:space="preserve"> Banco Etcheverría50204010101</v>
          </cell>
          <cell r="F638">
            <v>50204010101</v>
          </cell>
          <cell r="G638" t="str">
            <v>Anejo_III_2_0005</v>
          </cell>
          <cell r="H638" t="str">
            <v xml:space="preserve">C3_1_0205 </v>
          </cell>
        </row>
        <row r="639">
          <cell r="E639" t="str">
            <v xml:space="preserve"> Banco Etcheverría50204010201</v>
          </cell>
          <cell r="F639">
            <v>50204010201</v>
          </cell>
          <cell r="G639" t="str">
            <v>Anejo_III_2_0005</v>
          </cell>
          <cell r="H639" t="str">
            <v xml:space="preserve">C3_1_0205 </v>
          </cell>
        </row>
        <row r="640">
          <cell r="E640" t="str">
            <v xml:space="preserve"> Banco Etcheverría50204010301</v>
          </cell>
          <cell r="F640">
            <v>50204010301</v>
          </cell>
          <cell r="G640" t="str">
            <v>Anejo_III_2_0005</v>
          </cell>
          <cell r="H640" t="str">
            <v xml:space="preserve">C3_1_0205 </v>
          </cell>
        </row>
        <row r="641">
          <cell r="E641" t="str">
            <v xml:space="preserve"> Banco Etcheverría50204010401</v>
          </cell>
          <cell r="F641">
            <v>50204010401</v>
          </cell>
          <cell r="G641" t="str">
            <v>Anejo_III_2_0005</v>
          </cell>
          <cell r="H641" t="str">
            <v xml:space="preserve">C3_1_0205 </v>
          </cell>
        </row>
        <row r="642">
          <cell r="E642" t="str">
            <v xml:space="preserve"> Banco Etcheverría50204020201</v>
          </cell>
          <cell r="F642">
            <v>50204020201</v>
          </cell>
          <cell r="G642" t="str">
            <v>Anejo_III_2_0005</v>
          </cell>
          <cell r="H642" t="str">
            <v xml:space="preserve">C3_1_0211 </v>
          </cell>
        </row>
        <row r="643">
          <cell r="E643" t="str">
            <v xml:space="preserve"> Banco Etcheverría50204020301</v>
          </cell>
          <cell r="F643">
            <v>50204020301</v>
          </cell>
          <cell r="G643" t="str">
            <v>Anejo_III_2_0005</v>
          </cell>
          <cell r="H643" t="str">
            <v xml:space="preserve">C3_1_0211 </v>
          </cell>
        </row>
        <row r="644">
          <cell r="E644" t="str">
            <v xml:space="preserve"> Banco Etcheverría50204020401</v>
          </cell>
          <cell r="F644">
            <v>50204020401</v>
          </cell>
          <cell r="G644" t="str">
            <v>Anejo_III_2_0005</v>
          </cell>
          <cell r="H644" t="str">
            <v xml:space="preserve">C3_1_0215 </v>
          </cell>
        </row>
        <row r="645">
          <cell r="E645" t="str">
            <v xml:space="preserve"> Banco Etcheverría50204020501</v>
          </cell>
          <cell r="F645">
            <v>50204020501</v>
          </cell>
          <cell r="G645" t="str">
            <v>Anejo_III_2_0005</v>
          </cell>
          <cell r="H645" t="str">
            <v xml:space="preserve">C3_1_0215 </v>
          </cell>
        </row>
        <row r="646">
          <cell r="E646" t="str">
            <v xml:space="preserve"> Banco Etcheverría50204020601</v>
          </cell>
          <cell r="F646">
            <v>50204020601</v>
          </cell>
          <cell r="G646" t="str">
            <v>Anejo_III_2_0005</v>
          </cell>
          <cell r="H646" t="str">
            <v xml:space="preserve">C3_1_0211 </v>
          </cell>
        </row>
        <row r="647">
          <cell r="E647" t="str">
            <v xml:space="preserve"> Banco Etcheverría50204020701</v>
          </cell>
          <cell r="F647">
            <v>50204020701</v>
          </cell>
          <cell r="G647" t="str">
            <v>Anejo_III_2_0005</v>
          </cell>
          <cell r="H647" t="str">
            <v xml:space="preserve">C3_1_0212 </v>
          </cell>
        </row>
        <row r="648">
          <cell r="E648" t="str">
            <v xml:space="preserve"> Banco Etcheverría50204020702</v>
          </cell>
          <cell r="F648">
            <v>50204020702</v>
          </cell>
          <cell r="G648" t="str">
            <v>Anejo_III_2_0005</v>
          </cell>
          <cell r="H648" t="str">
            <v xml:space="preserve">C3_1_0212 </v>
          </cell>
        </row>
        <row r="649">
          <cell r="E649" t="str">
            <v xml:space="preserve"> Banco Etcheverría50204020801</v>
          </cell>
          <cell r="F649">
            <v>50204020801</v>
          </cell>
          <cell r="G649" t="str">
            <v>Anejo_III_2_0005</v>
          </cell>
          <cell r="H649" t="str">
            <v xml:space="preserve">C3_1_0213 </v>
          </cell>
        </row>
        <row r="650">
          <cell r="E650" t="str">
            <v xml:space="preserve"> Banco Etcheverría50204020901</v>
          </cell>
          <cell r="F650">
            <v>50204020901</v>
          </cell>
          <cell r="G650" t="str">
            <v>Anejo_III_2_0005</v>
          </cell>
          <cell r="H650" t="str">
            <v xml:space="preserve">C3_1_0214 </v>
          </cell>
        </row>
        <row r="651">
          <cell r="E651" t="str">
            <v xml:space="preserve"> Banco Etcheverría50204021001</v>
          </cell>
          <cell r="F651">
            <v>50204021001</v>
          </cell>
          <cell r="G651" t="str">
            <v>Anejo_III_2_0005</v>
          </cell>
          <cell r="H651" t="str">
            <v xml:space="preserve">C3_1_0215 </v>
          </cell>
        </row>
        <row r="652">
          <cell r="E652" t="str">
            <v xml:space="preserve"> Banco Etcheverría50204021101</v>
          </cell>
          <cell r="F652">
            <v>50204021101</v>
          </cell>
          <cell r="G652" t="str">
            <v>Anejo_III_2_0005</v>
          </cell>
          <cell r="H652" t="str">
            <v xml:space="preserve">C3_1_0216 </v>
          </cell>
        </row>
        <row r="653">
          <cell r="E653" t="str">
            <v xml:space="preserve"> Banco Etcheverría50204021201</v>
          </cell>
          <cell r="F653">
            <v>50204021201</v>
          </cell>
          <cell r="G653" t="str">
            <v>Anejo_III_2_0005</v>
          </cell>
          <cell r="H653" t="str">
            <v xml:space="preserve">C3_1_0217 </v>
          </cell>
        </row>
        <row r="654">
          <cell r="E654" t="str">
            <v xml:space="preserve"> Banco Etcheverría50204021301</v>
          </cell>
          <cell r="F654">
            <v>50204021301</v>
          </cell>
          <cell r="G654" t="str">
            <v>Anejo_III_2_0005</v>
          </cell>
          <cell r="H654" t="str">
            <v xml:space="preserve">C3_1_0217 </v>
          </cell>
        </row>
        <row r="655">
          <cell r="E655" t="str">
            <v xml:space="preserve"> Banco Etcheverría502040301</v>
          </cell>
          <cell r="F655">
            <v>502040301</v>
          </cell>
          <cell r="G655" t="str">
            <v>Anejo_III_2_0005</v>
          </cell>
          <cell r="H655" t="str">
            <v xml:space="preserve">C3_1_0205 </v>
          </cell>
        </row>
        <row r="656">
          <cell r="E656" t="str">
            <v xml:space="preserve"> Banco Etcheverría502040405</v>
          </cell>
          <cell r="F656">
            <v>502040405</v>
          </cell>
          <cell r="G656" t="str">
            <v>Anejo_III_2_0005</v>
          </cell>
          <cell r="H656" t="str">
            <v xml:space="preserve">C3_1_0215 </v>
          </cell>
        </row>
        <row r="657">
          <cell r="E657" t="str">
            <v xml:space="preserve"> Banco Etcheverría502050101</v>
          </cell>
          <cell r="F657">
            <v>502050101</v>
          </cell>
          <cell r="G657" t="str">
            <v>Anejo_III_2_0005</v>
          </cell>
          <cell r="H657" t="str">
            <v xml:space="preserve">C3_1_0220 </v>
          </cell>
        </row>
        <row r="658">
          <cell r="E658" t="str">
            <v xml:space="preserve"> Banco Etcheverría502050201</v>
          </cell>
          <cell r="F658">
            <v>502050201</v>
          </cell>
          <cell r="G658" t="str">
            <v>Anejo_III_2_0005</v>
          </cell>
          <cell r="H658" t="str">
            <v xml:space="preserve">C3_1_0220 </v>
          </cell>
        </row>
        <row r="659">
          <cell r="E659" t="str">
            <v xml:space="preserve"> Banco Etcheverría502050301</v>
          </cell>
          <cell r="F659">
            <v>502050301</v>
          </cell>
          <cell r="G659" t="str">
            <v>Anejo_III_2_0005</v>
          </cell>
          <cell r="H659" t="str">
            <v xml:space="preserve">C3_1_0220 </v>
          </cell>
        </row>
        <row r="660">
          <cell r="E660" t="str">
            <v xml:space="preserve"> Banco Etcheverría502050401</v>
          </cell>
          <cell r="F660">
            <v>502050401</v>
          </cell>
          <cell r="G660" t="str">
            <v>Anejo_III_2_0005</v>
          </cell>
          <cell r="H660" t="str">
            <v xml:space="preserve">C3_1_0220 </v>
          </cell>
        </row>
        <row r="661">
          <cell r="E661" t="str">
            <v xml:space="preserve"> Banco Etcheverría502050501</v>
          </cell>
          <cell r="F661">
            <v>502050501</v>
          </cell>
          <cell r="G661" t="str">
            <v>Anejo_III_2_0005</v>
          </cell>
          <cell r="H661" t="str">
            <v xml:space="preserve">C3_1_0220 </v>
          </cell>
        </row>
        <row r="662">
          <cell r="E662" t="str">
            <v xml:space="preserve"> Banco Etcheverría502050601</v>
          </cell>
          <cell r="F662">
            <v>502050601</v>
          </cell>
          <cell r="G662" t="str">
            <v>Anejo_III_2_0005</v>
          </cell>
          <cell r="H662" t="str">
            <v xml:space="preserve">C3_1_0220 </v>
          </cell>
        </row>
        <row r="663">
          <cell r="E663" t="str">
            <v xml:space="preserve"> Banco Etcheverría502060101</v>
          </cell>
          <cell r="F663">
            <v>502060101</v>
          </cell>
          <cell r="G663" t="str">
            <v>Anejo_III_2_0005</v>
          </cell>
          <cell r="H663" t="str">
            <v xml:space="preserve">C3_1_0231 </v>
          </cell>
        </row>
        <row r="664">
          <cell r="E664" t="str">
            <v xml:space="preserve"> Banco Etcheverría502060201</v>
          </cell>
          <cell r="F664">
            <v>502060201</v>
          </cell>
          <cell r="G664" t="str">
            <v>Anejo_III_2_0005</v>
          </cell>
          <cell r="H664" t="str">
            <v xml:space="preserve">C3_1_0232 </v>
          </cell>
        </row>
        <row r="665">
          <cell r="E665" t="str">
            <v xml:space="preserve"> Banco Etcheverría502060301</v>
          </cell>
          <cell r="F665">
            <v>502060301</v>
          </cell>
          <cell r="G665" t="str">
            <v>Anejo_III_2_0005</v>
          </cell>
          <cell r="H665" t="str">
            <v xml:space="preserve">C3_1_0233 </v>
          </cell>
        </row>
        <row r="666">
          <cell r="E666" t="str">
            <v xml:space="preserve"> Banco Etcheverría502070101</v>
          </cell>
          <cell r="F666">
            <v>502070101</v>
          </cell>
          <cell r="G666" t="str">
            <v>Anejo_III_2_0005</v>
          </cell>
          <cell r="H666" t="str">
            <v xml:space="preserve">C3_1_0235 </v>
          </cell>
        </row>
        <row r="667">
          <cell r="E667" t="str">
            <v xml:space="preserve"> Banco Etcheverría502070201</v>
          </cell>
          <cell r="F667">
            <v>502070201</v>
          </cell>
          <cell r="G667" t="str">
            <v>Anejo_III_2_0005</v>
          </cell>
          <cell r="H667" t="str">
            <v xml:space="preserve">C3_1_0235 </v>
          </cell>
        </row>
        <row r="668">
          <cell r="E668" t="str">
            <v xml:space="preserve"> Banco Etcheverría502070301</v>
          </cell>
          <cell r="F668">
            <v>502070301</v>
          </cell>
          <cell r="G668" t="str">
            <v>Anejo_III_2_0005</v>
          </cell>
          <cell r="H668" t="str">
            <v xml:space="preserve">C3_1_0235 </v>
          </cell>
        </row>
        <row r="669">
          <cell r="E669" t="str">
            <v xml:space="preserve"> Banco Etcheverría502070401</v>
          </cell>
          <cell r="F669">
            <v>502070401</v>
          </cell>
          <cell r="G669" t="str">
            <v>Anejo_III_2_0005</v>
          </cell>
          <cell r="H669" t="str">
            <v xml:space="preserve">C3_1_0235 </v>
          </cell>
        </row>
        <row r="670">
          <cell r="E670" t="str">
            <v xml:space="preserve"> Banco Etcheverría502070501</v>
          </cell>
          <cell r="F670">
            <v>502070501</v>
          </cell>
          <cell r="G670" t="str">
            <v>Anejo_III_2_0005</v>
          </cell>
          <cell r="H670" t="str">
            <v xml:space="preserve">C3_1_0235 </v>
          </cell>
        </row>
        <row r="671">
          <cell r="E671" t="str">
            <v xml:space="preserve"> Banco Etcheverría5020801</v>
          </cell>
          <cell r="F671">
            <v>5020801</v>
          </cell>
          <cell r="G671" t="str">
            <v>Anejo_III_2_0005</v>
          </cell>
          <cell r="H671" t="str">
            <v xml:space="preserve">C3_1_0245 </v>
          </cell>
        </row>
        <row r="672">
          <cell r="E672" t="str">
            <v xml:space="preserve"> Banco Etcheverría5020901</v>
          </cell>
          <cell r="F672">
            <v>5020901</v>
          </cell>
          <cell r="G672" t="str">
            <v>Anejo_III_2_0005</v>
          </cell>
          <cell r="H672" t="str">
            <v xml:space="preserve">C3_1_0248 </v>
          </cell>
        </row>
        <row r="673">
          <cell r="E673" t="str">
            <v xml:space="preserve"> Banco Etcheverría5021001</v>
          </cell>
          <cell r="F673">
            <v>5021001</v>
          </cell>
          <cell r="G673" t="str">
            <v>Anejo_III_2_0005</v>
          </cell>
          <cell r="H673" t="str">
            <v xml:space="preserve">C3_1_0247 </v>
          </cell>
        </row>
        <row r="674">
          <cell r="E674" t="str">
            <v xml:space="preserve"> Banco Etcheverría503010102</v>
          </cell>
          <cell r="F674">
            <v>503010102</v>
          </cell>
          <cell r="G674" t="str">
            <v>IS_2_0023</v>
          </cell>
          <cell r="H674" t="str">
            <v xml:space="preserve">C3_1_0255 </v>
          </cell>
        </row>
        <row r="675">
          <cell r="E675" t="str">
            <v xml:space="preserve"> Banco Etcheverría503020102</v>
          </cell>
          <cell r="F675">
            <v>503020102</v>
          </cell>
          <cell r="G675" t="str">
            <v>IS_2_0023</v>
          </cell>
          <cell r="H675" t="str">
            <v xml:space="preserve">C3_1_0255 </v>
          </cell>
        </row>
        <row r="676">
          <cell r="E676" t="str">
            <v xml:space="preserve"> Banco Etcheverría503030102</v>
          </cell>
          <cell r="F676">
            <v>503030102</v>
          </cell>
          <cell r="G676" t="str">
            <v>IS_2_0023</v>
          </cell>
          <cell r="H676" t="str">
            <v xml:space="preserve">C3_1_0255 </v>
          </cell>
        </row>
        <row r="677">
          <cell r="E677" t="str">
            <v xml:space="preserve"> Banco Etcheverría50304010104</v>
          </cell>
          <cell r="F677">
            <v>50304010104</v>
          </cell>
          <cell r="G677" t="str">
            <v>IS_2_0023</v>
          </cell>
          <cell r="H677" t="str">
            <v xml:space="preserve">C3_1_0255 </v>
          </cell>
        </row>
        <row r="678">
          <cell r="E678" t="str">
            <v xml:space="preserve"> Banco Etcheverría505010101</v>
          </cell>
          <cell r="F678">
            <v>505010101</v>
          </cell>
          <cell r="G678" t="str">
            <v>Anejo_III_2_0030</v>
          </cell>
          <cell r="H678" t="str">
            <v xml:space="preserve">C3_1_0271 </v>
          </cell>
        </row>
        <row r="679">
          <cell r="E679" t="str">
            <v xml:space="preserve"> Banco Etcheverría505010201</v>
          </cell>
          <cell r="F679">
            <v>505010201</v>
          </cell>
          <cell r="G679" t="str">
            <v>Anejo_III_2_0030</v>
          </cell>
          <cell r="H679" t="str">
            <v xml:space="preserve">C3_1_0271 </v>
          </cell>
        </row>
        <row r="680">
          <cell r="E680" t="str">
            <v xml:space="preserve"> Banco Etcheverría505010301</v>
          </cell>
          <cell r="F680">
            <v>505010301</v>
          </cell>
          <cell r="G680" t="str">
            <v>Anejo_III_2_0030</v>
          </cell>
          <cell r="H680" t="str">
            <v xml:space="preserve">C3_1_0271 </v>
          </cell>
        </row>
        <row r="681">
          <cell r="E681" t="str">
            <v xml:space="preserve"> Banco Etcheverría505020101</v>
          </cell>
          <cell r="F681">
            <v>505020101</v>
          </cell>
          <cell r="G681" t="str">
            <v>Anejo_III_2_0030</v>
          </cell>
          <cell r="H681" t="str">
            <v xml:space="preserve">C3_1_0275 </v>
          </cell>
        </row>
        <row r="682">
          <cell r="E682" t="str">
            <v xml:space="preserve"> Banco Etcheverría505020201</v>
          </cell>
          <cell r="F682">
            <v>505020201</v>
          </cell>
          <cell r="G682" t="str">
            <v>Anejo_III_2_0030</v>
          </cell>
          <cell r="H682" t="str">
            <v xml:space="preserve">C3_1_0275 </v>
          </cell>
        </row>
        <row r="683">
          <cell r="E683" t="str">
            <v xml:space="preserve"> Banco Etcheverría5050301</v>
          </cell>
          <cell r="F683">
            <v>5050301</v>
          </cell>
          <cell r="G683" t="str">
            <v>Anejo_III_2_0030</v>
          </cell>
          <cell r="H683" t="str">
            <v xml:space="preserve">C3_1_0280 </v>
          </cell>
        </row>
        <row r="684">
          <cell r="E684" t="str">
            <v xml:space="preserve"> Banco Etcheverría50504010101</v>
          </cell>
          <cell r="F684">
            <v>50504010101</v>
          </cell>
          <cell r="G684" t="str">
            <v>Anejo_III_2_0030</v>
          </cell>
          <cell r="H684" t="str">
            <v xml:space="preserve">C3_1_0281 </v>
          </cell>
        </row>
        <row r="685">
          <cell r="E685" t="str">
            <v xml:space="preserve"> Banco Etcheverría50504010201</v>
          </cell>
          <cell r="F685">
            <v>50504010201</v>
          </cell>
          <cell r="G685" t="str">
            <v>Anejo_III_2_0030</v>
          </cell>
          <cell r="H685" t="str">
            <v xml:space="preserve">C3_1_0281 </v>
          </cell>
        </row>
        <row r="686">
          <cell r="E686" t="str">
            <v xml:space="preserve"> Banco Etcheverría50504010301</v>
          </cell>
          <cell r="F686">
            <v>50504010301</v>
          </cell>
          <cell r="G686" t="str">
            <v>Anejo_III_2_0030</v>
          </cell>
          <cell r="H686" t="str">
            <v xml:space="preserve">C3_1_0281 </v>
          </cell>
        </row>
        <row r="687">
          <cell r="E687" t="str">
            <v xml:space="preserve"> Banco Etcheverría505040201</v>
          </cell>
          <cell r="F687">
            <v>505040201</v>
          </cell>
          <cell r="G687" t="str">
            <v>Anejo_III_2_0030</v>
          </cell>
          <cell r="H687" t="str">
            <v xml:space="preserve">C3_1_0281 </v>
          </cell>
        </row>
        <row r="688">
          <cell r="E688" t="str">
            <v xml:space="preserve"> Banco Etcheverría505040301</v>
          </cell>
          <cell r="F688">
            <v>505040301</v>
          </cell>
          <cell r="G688" t="str">
            <v>Anejo_III_2_0030</v>
          </cell>
          <cell r="H688" t="str">
            <v xml:space="preserve">C3_1_0281 </v>
          </cell>
        </row>
        <row r="689">
          <cell r="E689" t="str">
            <v xml:space="preserve"> Banco Etcheverría505040401</v>
          </cell>
          <cell r="F689">
            <v>505040401</v>
          </cell>
          <cell r="G689" t="str">
            <v>Anejo_III_2_0030</v>
          </cell>
          <cell r="H689" t="str">
            <v xml:space="preserve">C3_1_0281 </v>
          </cell>
        </row>
        <row r="690">
          <cell r="E690" t="str">
            <v xml:space="preserve"> Banco Etcheverría50504050101</v>
          </cell>
          <cell r="F690">
            <v>50504050101</v>
          </cell>
          <cell r="G690" t="str">
            <v>Anejo_III_2_0030</v>
          </cell>
          <cell r="H690" t="str">
            <v xml:space="preserve">C3_1_0281 </v>
          </cell>
        </row>
        <row r="691">
          <cell r="E691" t="str">
            <v xml:space="preserve"> Banco Etcheverría50504050201</v>
          </cell>
          <cell r="F691">
            <v>50504050201</v>
          </cell>
          <cell r="G691" t="str">
            <v>Anejo_III_2_0030</v>
          </cell>
          <cell r="H691" t="str">
            <v xml:space="preserve">C3_1_0281 </v>
          </cell>
        </row>
        <row r="692">
          <cell r="E692" t="str">
            <v xml:space="preserve"> Banco Etcheverría505050101</v>
          </cell>
          <cell r="F692">
            <v>505050101</v>
          </cell>
          <cell r="G692" t="str">
            <v>Anejo_III_2_0030</v>
          </cell>
          <cell r="H692" t="str">
            <v xml:space="preserve">C3_1_0295 </v>
          </cell>
        </row>
        <row r="693">
          <cell r="E693" t="str">
            <v xml:space="preserve"> Banco Etcheverría505050201</v>
          </cell>
          <cell r="F693">
            <v>505050201</v>
          </cell>
          <cell r="G693" t="str">
            <v>Anejo_III_2_0030</v>
          </cell>
          <cell r="H693" t="str">
            <v xml:space="preserve">C3_1_0295 </v>
          </cell>
        </row>
        <row r="694">
          <cell r="E694" t="str">
            <v xml:space="preserve"> Banco Etcheverría505050301</v>
          </cell>
          <cell r="F694">
            <v>505050301</v>
          </cell>
          <cell r="G694" t="str">
            <v>Anejo_III_2_0030</v>
          </cell>
          <cell r="H694" t="str">
            <v xml:space="preserve">C3_1_0295 </v>
          </cell>
        </row>
        <row r="695">
          <cell r="E695" t="str">
            <v xml:space="preserve"> Banco Etcheverría505050401</v>
          </cell>
          <cell r="F695">
            <v>505050401</v>
          </cell>
          <cell r="G695" t="str">
            <v>Anejo_III_2_0030</v>
          </cell>
          <cell r="H695" t="str">
            <v xml:space="preserve">C3_1_0295 </v>
          </cell>
        </row>
        <row r="696">
          <cell r="E696" t="str">
            <v xml:space="preserve"> Banco Etcheverría505060101</v>
          </cell>
          <cell r="F696">
            <v>505060101</v>
          </cell>
          <cell r="G696" t="str">
            <v>Anejo_III_2_0030</v>
          </cell>
          <cell r="H696" t="str">
            <v xml:space="preserve">C3_1_0305 </v>
          </cell>
        </row>
        <row r="697">
          <cell r="E697" t="str">
            <v xml:space="preserve"> Banco Etcheverría505060201</v>
          </cell>
          <cell r="F697">
            <v>505060201</v>
          </cell>
          <cell r="G697" t="str">
            <v>Anejo_III_2_0030</v>
          </cell>
          <cell r="H697" t="str">
            <v xml:space="preserve">C3_1_0305 </v>
          </cell>
        </row>
        <row r="698">
          <cell r="E698" t="str">
            <v xml:space="preserve"> Banco Etcheverría505060301</v>
          </cell>
          <cell r="F698">
            <v>505060301</v>
          </cell>
          <cell r="G698" t="str">
            <v>Anejo_III_2_0030</v>
          </cell>
          <cell r="H698" t="str">
            <v xml:space="preserve">C3_1_0305 </v>
          </cell>
        </row>
        <row r="699">
          <cell r="E699" t="str">
            <v xml:space="preserve"> Banco Etcheverría505060401</v>
          </cell>
          <cell r="F699">
            <v>505060401</v>
          </cell>
          <cell r="G699" t="str">
            <v>Anejo_III_2_0030</v>
          </cell>
          <cell r="H699" t="str">
            <v xml:space="preserve">C3_1_0305 </v>
          </cell>
        </row>
        <row r="700">
          <cell r="E700" t="str">
            <v xml:space="preserve"> Banco Etcheverría505070101</v>
          </cell>
          <cell r="F700">
            <v>505070101</v>
          </cell>
          <cell r="G700" t="str">
            <v>Anejo_III_2_0030</v>
          </cell>
          <cell r="H700" t="str">
            <v xml:space="preserve">C3_1_0315 </v>
          </cell>
        </row>
        <row r="701">
          <cell r="E701" t="str">
            <v xml:space="preserve"> Banco Etcheverría505070201</v>
          </cell>
          <cell r="F701">
            <v>505070201</v>
          </cell>
          <cell r="G701" t="str">
            <v>Anejo_III_2_0030</v>
          </cell>
          <cell r="H701" t="str">
            <v xml:space="preserve">C3_1_0315 </v>
          </cell>
        </row>
        <row r="702">
          <cell r="E702" t="str">
            <v xml:space="preserve"> Banco Etcheverría5050703</v>
          </cell>
          <cell r="F702">
            <v>5050703</v>
          </cell>
          <cell r="G702" t="str">
            <v>Anejo_III_2_0030</v>
          </cell>
          <cell r="H702" t="str">
            <v xml:space="preserve">C3_1_0315 </v>
          </cell>
        </row>
        <row r="703">
          <cell r="E703" t="str">
            <v xml:space="preserve"> Banco Etcheverría5060101</v>
          </cell>
          <cell r="F703">
            <v>5060101</v>
          </cell>
          <cell r="G703" t="str">
            <v>Anejo_III_2_0035</v>
          </cell>
          <cell r="H703" t="str">
            <v xml:space="preserve">C3_1_0325 </v>
          </cell>
        </row>
        <row r="704">
          <cell r="E704" t="str">
            <v xml:space="preserve"> Banco Etcheverría506020101</v>
          </cell>
          <cell r="F704">
            <v>506020101</v>
          </cell>
          <cell r="G704" t="str">
            <v>Anejo_III_2_0035</v>
          </cell>
          <cell r="H704" t="str">
            <v xml:space="preserve">C3_1_0325 </v>
          </cell>
        </row>
        <row r="705">
          <cell r="E705" t="str">
            <v xml:space="preserve"> Banco Etcheverría506020201</v>
          </cell>
          <cell r="F705">
            <v>506020201</v>
          </cell>
          <cell r="G705" t="str">
            <v>Anejo_III_2_0035</v>
          </cell>
          <cell r="H705" t="str">
            <v xml:space="preserve">C3_1_0325 </v>
          </cell>
        </row>
        <row r="706">
          <cell r="E706" t="str">
            <v xml:space="preserve"> Banco Etcheverría506020301</v>
          </cell>
          <cell r="F706">
            <v>506020301</v>
          </cell>
          <cell r="G706" t="str">
            <v>Anejo_III_2_0035</v>
          </cell>
          <cell r="H706" t="str">
            <v xml:space="preserve">C3_1_0325 </v>
          </cell>
        </row>
        <row r="707">
          <cell r="E707" t="str">
            <v xml:space="preserve"> Banco Etcheverría5060301</v>
          </cell>
          <cell r="F707">
            <v>5060301</v>
          </cell>
          <cell r="G707" t="str">
            <v>Anejo_III_2_0035</v>
          </cell>
          <cell r="H707" t="str">
            <v xml:space="preserve">C3_1_0325 </v>
          </cell>
        </row>
        <row r="708">
          <cell r="E708" t="str">
            <v xml:space="preserve"> Banco Etcheverría506040201</v>
          </cell>
          <cell r="F708">
            <v>506040201</v>
          </cell>
          <cell r="G708" t="str">
            <v>Anejo_III_2_0035</v>
          </cell>
          <cell r="H708" t="str">
            <v xml:space="preserve">C3_1_0325 </v>
          </cell>
        </row>
        <row r="709">
          <cell r="E709" t="str">
            <v xml:space="preserve"> Banco Etcheverría5080101</v>
          </cell>
          <cell r="F709">
            <v>5080101</v>
          </cell>
          <cell r="G709" t="str">
            <v>Anejo_III_2_0041</v>
          </cell>
          <cell r="H709" t="str">
            <v xml:space="preserve">C3_1_0351 </v>
          </cell>
        </row>
        <row r="710">
          <cell r="E710" t="str">
            <v xml:space="preserve"> Banco Etcheverría5080102</v>
          </cell>
          <cell r="F710">
            <v>5080102</v>
          </cell>
          <cell r="G710" t="str">
            <v>Anejo_III_2_0041</v>
          </cell>
          <cell r="H710" t="str">
            <v xml:space="preserve">C3_1_0351 </v>
          </cell>
        </row>
        <row r="711">
          <cell r="E711" t="str">
            <v xml:space="preserve"> Banco Etcheverría5080201</v>
          </cell>
          <cell r="F711">
            <v>5080201</v>
          </cell>
          <cell r="G711" t="str">
            <v>Anejo_III_2_0042</v>
          </cell>
          <cell r="H711" t="str">
            <v xml:space="preserve">C3_1_0355 </v>
          </cell>
        </row>
        <row r="712">
          <cell r="E712" t="str">
            <v xml:space="preserve"> Banco Etcheverría5080202</v>
          </cell>
          <cell r="F712">
            <v>5080202</v>
          </cell>
          <cell r="G712" t="str">
            <v>Anejo_III_2_0042</v>
          </cell>
          <cell r="H712" t="str">
            <v xml:space="preserve">C3_1_0355 </v>
          </cell>
        </row>
        <row r="713">
          <cell r="E713" t="str">
            <v xml:space="preserve"> Banco Etcheverría5080301</v>
          </cell>
          <cell r="F713">
            <v>5080301</v>
          </cell>
          <cell r="G713" t="str">
            <v>Anejo_III_2_0043</v>
          </cell>
          <cell r="H713" t="str">
            <v xml:space="preserve">C3_1_0358 </v>
          </cell>
        </row>
        <row r="714">
          <cell r="E714" t="str">
            <v xml:space="preserve"> Banco Etcheverría5080302</v>
          </cell>
          <cell r="F714">
            <v>5080302</v>
          </cell>
          <cell r="G714" t="str">
            <v>Anejo_III_2_0043</v>
          </cell>
          <cell r="H714" t="str">
            <v xml:space="preserve">C3_1_0358 </v>
          </cell>
        </row>
        <row r="715">
          <cell r="E715" t="str">
            <v xml:space="preserve"> Banco Etcheverría5080401</v>
          </cell>
          <cell r="F715">
            <v>5080401</v>
          </cell>
          <cell r="G715" t="str">
            <v>Anejo_III_2_0043</v>
          </cell>
          <cell r="H715" t="str">
            <v xml:space="preserve">C3_1_0361 </v>
          </cell>
        </row>
        <row r="716">
          <cell r="E716" t="str">
            <v xml:space="preserve"> Banco Etcheverría5080402</v>
          </cell>
          <cell r="F716">
            <v>5080402</v>
          </cell>
          <cell r="G716" t="str">
            <v>Anejo_III_2_0043</v>
          </cell>
          <cell r="H716" t="str">
            <v xml:space="preserve">C3_1_0361 </v>
          </cell>
        </row>
        <row r="717">
          <cell r="E717" t="str">
            <v xml:space="preserve"> Banco Etcheverría5080501</v>
          </cell>
          <cell r="F717">
            <v>5080501</v>
          </cell>
          <cell r="G717" t="str">
            <v>Anejo_III_2_0043</v>
          </cell>
          <cell r="H717" t="str">
            <v xml:space="preserve">C3_1_0365 </v>
          </cell>
        </row>
        <row r="718">
          <cell r="E718" t="str">
            <v xml:space="preserve"> Banco Etcheverría5080502</v>
          </cell>
          <cell r="F718">
            <v>5080502</v>
          </cell>
          <cell r="G718" t="str">
            <v>Anejo_III_2_0043</v>
          </cell>
          <cell r="H718" t="str">
            <v xml:space="preserve">C3_1_0365 </v>
          </cell>
        </row>
        <row r="719">
          <cell r="E719" t="str">
            <v xml:space="preserve"> Banco Etcheverría5080601</v>
          </cell>
          <cell r="F719">
            <v>5080601</v>
          </cell>
          <cell r="G719" t="str">
            <v>Anejo_III_2_0043</v>
          </cell>
          <cell r="H719" t="str">
            <v xml:space="preserve">C3_1_0368 </v>
          </cell>
        </row>
        <row r="720">
          <cell r="E720" t="str">
            <v xml:space="preserve"> Banco Etcheverría5080602</v>
          </cell>
          <cell r="F720">
            <v>5080602</v>
          </cell>
          <cell r="G720" t="str">
            <v>Anejo_III_2_0043</v>
          </cell>
          <cell r="H720" t="str">
            <v xml:space="preserve">C3_1_0368 </v>
          </cell>
        </row>
        <row r="721">
          <cell r="E721" t="str">
            <v xml:space="preserve"> Banco Etcheverría508070101</v>
          </cell>
          <cell r="F721">
            <v>508070101</v>
          </cell>
          <cell r="G721" t="str">
            <v>Anejo_III_2_0044</v>
          </cell>
          <cell r="H721" t="str">
            <v xml:space="preserve">C3_1_0371 </v>
          </cell>
        </row>
        <row r="722">
          <cell r="E722" t="str">
            <v xml:space="preserve"> Banco Etcheverría508070102</v>
          </cell>
          <cell r="F722">
            <v>508070102</v>
          </cell>
          <cell r="G722" t="str">
            <v>Anejo_III_2_0044</v>
          </cell>
          <cell r="H722" t="str">
            <v xml:space="preserve">C3_1_0371 </v>
          </cell>
        </row>
        <row r="723">
          <cell r="E723" t="str">
            <v xml:space="preserve"> Banco Etcheverría508070201</v>
          </cell>
          <cell r="F723">
            <v>508070201</v>
          </cell>
          <cell r="G723" t="str">
            <v>Anejo_III_2_0044</v>
          </cell>
          <cell r="H723" t="str">
            <v xml:space="preserve">C3_1_0379 </v>
          </cell>
        </row>
        <row r="724">
          <cell r="E724" t="str">
            <v xml:space="preserve"> Banco Etcheverría508070202</v>
          </cell>
          <cell r="F724">
            <v>508070202</v>
          </cell>
          <cell r="G724" t="str">
            <v>Anejo_III_2_0044</v>
          </cell>
          <cell r="H724" t="str">
            <v xml:space="preserve">C3_1_0379 </v>
          </cell>
        </row>
        <row r="725">
          <cell r="E725" t="str">
            <v xml:space="preserve"> Banco Etcheverría5080801</v>
          </cell>
          <cell r="F725">
            <v>5080801</v>
          </cell>
          <cell r="G725" t="str">
            <v>Anejo_III_2_0044</v>
          </cell>
          <cell r="H725" t="str">
            <v xml:space="preserve">C3_1_0382 </v>
          </cell>
        </row>
        <row r="726">
          <cell r="E726" t="str">
            <v xml:space="preserve"> Banco Etcheverría5080802</v>
          </cell>
          <cell r="F726">
            <v>5080802</v>
          </cell>
          <cell r="G726" t="str">
            <v>Anejo_III_2_0044</v>
          </cell>
          <cell r="H726" t="str">
            <v xml:space="preserve">C3_1_0382 </v>
          </cell>
        </row>
        <row r="727">
          <cell r="E727" t="str">
            <v xml:space="preserve"> Banco Etcheverría50901</v>
          </cell>
          <cell r="F727">
            <v>50901</v>
          </cell>
          <cell r="G727" t="str">
            <v>Anejo_III_2_0050</v>
          </cell>
          <cell r="H727" t="str">
            <v xml:space="preserve">C3_1_0385 </v>
          </cell>
        </row>
        <row r="728">
          <cell r="E728" t="str">
            <v xml:space="preserve"> Banco Etcheverría5120101</v>
          </cell>
          <cell r="F728">
            <v>5120101</v>
          </cell>
          <cell r="G728" t="str">
            <v>Anejo_III_2_0058</v>
          </cell>
          <cell r="H728" t="str">
            <v xml:space="preserve">C3_1_0406 </v>
          </cell>
        </row>
        <row r="729">
          <cell r="E729" t="str">
            <v xml:space="preserve"> Banco Etcheverría5120201</v>
          </cell>
          <cell r="F729">
            <v>5120201</v>
          </cell>
          <cell r="G729" t="str">
            <v>Anejo_III_2_0058</v>
          </cell>
          <cell r="H729" t="str">
            <v xml:space="preserve">C3_1_0407 </v>
          </cell>
        </row>
        <row r="730">
          <cell r="E730" t="str">
            <v xml:space="preserve"> Banco Etcheverría5120301</v>
          </cell>
          <cell r="F730">
            <v>5120301</v>
          </cell>
          <cell r="G730" t="str">
            <v>Anejo_III_2_0057</v>
          </cell>
          <cell r="H730" t="str">
            <v xml:space="preserve">C3_1_0412 </v>
          </cell>
        </row>
        <row r="731">
          <cell r="E731" t="str">
            <v xml:space="preserve"> Banco Etcheverría512040101</v>
          </cell>
          <cell r="F731">
            <v>512040101</v>
          </cell>
          <cell r="G731" t="str">
            <v>Anejo_III_2_0058</v>
          </cell>
          <cell r="H731" t="str">
            <v xml:space="preserve">C3_1_0417 </v>
          </cell>
        </row>
        <row r="732">
          <cell r="E732" t="str">
            <v xml:space="preserve"> Banco Etcheverría512040201</v>
          </cell>
          <cell r="F732">
            <v>512040201</v>
          </cell>
          <cell r="G732" t="str">
            <v>Anejo_III_2_0058</v>
          </cell>
          <cell r="H732" t="str">
            <v xml:space="preserve">C3_1_0417 </v>
          </cell>
        </row>
        <row r="733">
          <cell r="E733" t="str">
            <v xml:space="preserve"> Banco Etcheverría512040301</v>
          </cell>
          <cell r="F733">
            <v>512040301</v>
          </cell>
          <cell r="G733" t="str">
            <v>Anejo_III_2_0058</v>
          </cell>
          <cell r="H733" t="str">
            <v xml:space="preserve">C3_1_0565 </v>
          </cell>
        </row>
        <row r="734">
          <cell r="E734" t="str">
            <v xml:space="preserve"> Banco Etcheverría512040401</v>
          </cell>
          <cell r="F734">
            <v>512040401</v>
          </cell>
          <cell r="G734" t="str">
            <v>Anejo_III_2_0058</v>
          </cell>
          <cell r="H734" t="str">
            <v xml:space="preserve">C3_1_0417 </v>
          </cell>
        </row>
        <row r="735">
          <cell r="E735" t="str">
            <v xml:space="preserve"> Banco Etcheverría512040501</v>
          </cell>
          <cell r="F735">
            <v>512040501</v>
          </cell>
          <cell r="G735" t="str">
            <v>Anejo_III_2_0058</v>
          </cell>
          <cell r="H735" t="str">
            <v xml:space="preserve">C3_1_0417 </v>
          </cell>
        </row>
        <row r="736">
          <cell r="E736" t="str">
            <v xml:space="preserve"> Banco Etcheverría5130101</v>
          </cell>
          <cell r="F736">
            <v>5130101</v>
          </cell>
          <cell r="G736" t="str">
            <v>Anejo_III_2_0081</v>
          </cell>
          <cell r="H736" t="str">
            <v xml:space="preserve">C3_1_0430 </v>
          </cell>
        </row>
        <row r="737">
          <cell r="E737" t="str">
            <v xml:space="preserve"> Banco Etcheverría5130201</v>
          </cell>
          <cell r="F737">
            <v>5130201</v>
          </cell>
          <cell r="G737" t="str">
            <v>Anejo_III_2_0081</v>
          </cell>
          <cell r="H737" t="str">
            <v xml:space="preserve">C3_1_0430 </v>
          </cell>
        </row>
        <row r="738">
          <cell r="E738" t="str">
            <v xml:space="preserve"> Banco Etcheverría5130301</v>
          </cell>
          <cell r="F738">
            <v>5130301</v>
          </cell>
          <cell r="G738" t="str">
            <v>Anejo_III_2_0081</v>
          </cell>
          <cell r="H738" t="str">
            <v xml:space="preserve">C3_1_0425 </v>
          </cell>
        </row>
        <row r="739">
          <cell r="E739" t="str">
            <v xml:space="preserve"> Banco Etcheverría5130302</v>
          </cell>
          <cell r="F739">
            <v>5130302</v>
          </cell>
          <cell r="G739" t="str">
            <v>Anejo_III_2_0081</v>
          </cell>
          <cell r="H739" t="str">
            <v xml:space="preserve">C3_1_0425 </v>
          </cell>
        </row>
        <row r="740">
          <cell r="E740" t="str">
            <v xml:space="preserve"> Banco Etcheverría5130501</v>
          </cell>
          <cell r="F740">
            <v>5130501</v>
          </cell>
          <cell r="G740" t="str">
            <v>Anejo_III_2_0081</v>
          </cell>
          <cell r="H740" t="str">
            <v xml:space="preserve">C3_1_0430 </v>
          </cell>
        </row>
        <row r="741">
          <cell r="E741" t="str">
            <v xml:space="preserve"> Banco Etcheverría5130601</v>
          </cell>
          <cell r="F741">
            <v>5130601</v>
          </cell>
          <cell r="G741" t="str">
            <v>Anejo_III_2_0081</v>
          </cell>
          <cell r="H741" t="str">
            <v xml:space="preserve">C3_1_0430 </v>
          </cell>
        </row>
        <row r="742">
          <cell r="E742" t="str">
            <v xml:space="preserve"> Banco Etcheverría5130701</v>
          </cell>
          <cell r="F742">
            <v>5130701</v>
          </cell>
          <cell r="G742" t="str">
            <v>Anejo_III_2_0081</v>
          </cell>
          <cell r="H742" t="str">
            <v xml:space="preserve">C3_1_0428 </v>
          </cell>
        </row>
        <row r="743">
          <cell r="E743" t="str">
            <v xml:space="preserve"> Banco Etcheverría5130801</v>
          </cell>
          <cell r="F743">
            <v>5130801</v>
          </cell>
          <cell r="G743" t="str">
            <v>Anejo_III_2_0081</v>
          </cell>
          <cell r="H743" t="str">
            <v xml:space="preserve">C3_1_0430 </v>
          </cell>
        </row>
        <row r="744">
          <cell r="E744" t="str">
            <v xml:space="preserve"> Banco Etcheverría514010101</v>
          </cell>
          <cell r="F744">
            <v>514010101</v>
          </cell>
          <cell r="G744" t="str">
            <v>Anejo_III_2_0082</v>
          </cell>
          <cell r="H744" t="str">
            <v xml:space="preserve">C3_1_0435 </v>
          </cell>
        </row>
        <row r="745">
          <cell r="E745" t="str">
            <v xml:space="preserve"> Banco Etcheverría514010201</v>
          </cell>
          <cell r="F745">
            <v>514010201</v>
          </cell>
          <cell r="G745" t="str">
            <v>Anejo_III_2_0082</v>
          </cell>
          <cell r="H745" t="str">
            <v xml:space="preserve">C3_1_0435 </v>
          </cell>
        </row>
        <row r="746">
          <cell r="E746" t="str">
            <v xml:space="preserve"> Banco Etcheverría514010301</v>
          </cell>
          <cell r="F746">
            <v>514010301</v>
          </cell>
          <cell r="G746" t="str">
            <v>Anejo_III_2_0082</v>
          </cell>
          <cell r="H746" t="str">
            <v xml:space="preserve">C3_1_0435 </v>
          </cell>
        </row>
        <row r="747">
          <cell r="E747" t="str">
            <v xml:space="preserve"> Banco Etcheverría514010401</v>
          </cell>
          <cell r="F747">
            <v>514010401</v>
          </cell>
          <cell r="G747" t="str">
            <v>Anejo_III_2_0082</v>
          </cell>
          <cell r="H747" t="str">
            <v xml:space="preserve">C3_1_0435 </v>
          </cell>
        </row>
        <row r="748">
          <cell r="E748" t="str">
            <v xml:space="preserve"> Banco Etcheverría5140201</v>
          </cell>
          <cell r="F748">
            <v>5140201</v>
          </cell>
          <cell r="G748" t="str">
            <v>Anejo_III_2_0082</v>
          </cell>
          <cell r="H748" t="str">
            <v xml:space="preserve">C3_1_0435 </v>
          </cell>
        </row>
        <row r="749">
          <cell r="E749" t="str">
            <v xml:space="preserve"> Banco Etcheverría5140301</v>
          </cell>
          <cell r="F749">
            <v>5140301</v>
          </cell>
          <cell r="G749" t="str">
            <v>Anejo_III_2_0082</v>
          </cell>
          <cell r="H749" t="str">
            <v xml:space="preserve">C3_1_0435 </v>
          </cell>
        </row>
        <row r="750">
          <cell r="E750" t="str">
            <v xml:space="preserve"> Banco Etcheverría5140401</v>
          </cell>
          <cell r="F750">
            <v>5140401</v>
          </cell>
          <cell r="G750" t="str">
            <v>Anejo_III_2_0082</v>
          </cell>
          <cell r="H750" t="str">
            <v xml:space="preserve">C3_1_0435 </v>
          </cell>
        </row>
        <row r="751">
          <cell r="E751" t="str">
            <v xml:space="preserve"> Banco Etcheverría5140501</v>
          </cell>
          <cell r="F751">
            <v>5140501</v>
          </cell>
          <cell r="G751" t="str">
            <v>Anejo_III_2_0082</v>
          </cell>
          <cell r="H751" t="str">
            <v xml:space="preserve">C3_1_0435 </v>
          </cell>
        </row>
        <row r="752">
          <cell r="E752" t="str">
            <v xml:space="preserve"> Banco Etcheverría5140601</v>
          </cell>
          <cell r="F752">
            <v>5140601</v>
          </cell>
          <cell r="G752" t="str">
            <v>Anejo_III_2_0082</v>
          </cell>
          <cell r="H752" t="str">
            <v xml:space="preserve">C3_1_0435 </v>
          </cell>
        </row>
        <row r="753">
          <cell r="E753" t="str">
            <v xml:space="preserve"> Banco Etcheverría5140701</v>
          </cell>
          <cell r="F753">
            <v>5140701</v>
          </cell>
          <cell r="G753" t="str">
            <v>Anejo_III_2_0082</v>
          </cell>
          <cell r="H753" t="str">
            <v xml:space="preserve">C3_1_0435 </v>
          </cell>
        </row>
        <row r="754">
          <cell r="E754" t="str">
            <v xml:space="preserve"> Banco Etcheverría5140801</v>
          </cell>
          <cell r="F754">
            <v>5140801</v>
          </cell>
          <cell r="G754" t="str">
            <v>Anejo_III_2_0082</v>
          </cell>
          <cell r="H754" t="str">
            <v xml:space="preserve">C3_1_0435 </v>
          </cell>
        </row>
        <row r="755">
          <cell r="E755" t="str">
            <v xml:space="preserve"> Banco Etcheverría5140901</v>
          </cell>
          <cell r="F755">
            <v>5140901</v>
          </cell>
          <cell r="G755" t="str">
            <v>Anejo_III_2_0082</v>
          </cell>
          <cell r="H755" t="str">
            <v xml:space="preserve">C3_1_0435 </v>
          </cell>
        </row>
        <row r="756">
          <cell r="E756" t="str">
            <v xml:space="preserve"> Banco Etcheverría5141001</v>
          </cell>
          <cell r="F756">
            <v>5141001</v>
          </cell>
          <cell r="G756" t="str">
            <v>Anejo_III_2_0082</v>
          </cell>
          <cell r="H756" t="str">
            <v xml:space="preserve">C3_1_0435 </v>
          </cell>
        </row>
        <row r="757">
          <cell r="E757" t="str">
            <v xml:space="preserve"> Banco Etcheverría5141101</v>
          </cell>
          <cell r="F757">
            <v>5141101</v>
          </cell>
          <cell r="G757" t="str">
            <v>Anejo_III_2_0082</v>
          </cell>
          <cell r="H757" t="str">
            <v xml:space="preserve">C3_1_0435 </v>
          </cell>
        </row>
        <row r="758">
          <cell r="E758" t="str">
            <v xml:space="preserve"> Banco Etcheverría5141201</v>
          </cell>
          <cell r="F758">
            <v>5141201</v>
          </cell>
          <cell r="G758" t="str">
            <v>Anejo_III_2_0082</v>
          </cell>
          <cell r="H758" t="str">
            <v xml:space="preserve">C3_1_0435 </v>
          </cell>
        </row>
        <row r="759">
          <cell r="E759" t="str">
            <v xml:space="preserve"> Banco Etcheverría5141301</v>
          </cell>
          <cell r="F759">
            <v>5141301</v>
          </cell>
          <cell r="G759" t="str">
            <v>Anejo_III_2_0082</v>
          </cell>
          <cell r="H759" t="str">
            <v xml:space="preserve">C3_1_0435 </v>
          </cell>
        </row>
        <row r="760">
          <cell r="E760" t="str">
            <v xml:space="preserve"> Banco Etcheverría514140101</v>
          </cell>
          <cell r="F760">
            <v>514140101</v>
          </cell>
          <cell r="G760" t="str">
            <v>Anejo_III_2_0082</v>
          </cell>
          <cell r="H760" t="str">
            <v xml:space="preserve">C3_1_0435 </v>
          </cell>
        </row>
        <row r="761">
          <cell r="E761" t="str">
            <v xml:space="preserve"> Banco Etcheverría514140201</v>
          </cell>
          <cell r="F761">
            <v>514140201</v>
          </cell>
          <cell r="G761" t="str">
            <v>Anejo_III_2_0082</v>
          </cell>
          <cell r="H761" t="str">
            <v xml:space="preserve">C3_1_0435 </v>
          </cell>
        </row>
        <row r="762">
          <cell r="E762" t="str">
            <v xml:space="preserve"> Banco Etcheverría5141501</v>
          </cell>
          <cell r="F762">
            <v>5141501</v>
          </cell>
          <cell r="G762" t="str">
            <v>Anejo_III_2_0082</v>
          </cell>
          <cell r="H762" t="str">
            <v xml:space="preserve">C3_1_0435 </v>
          </cell>
        </row>
        <row r="763">
          <cell r="E763" t="str">
            <v xml:space="preserve"> Banco Etcheverría5141601</v>
          </cell>
          <cell r="F763">
            <v>5141601</v>
          </cell>
          <cell r="G763" t="str">
            <v>Anejo_III_2_0082</v>
          </cell>
          <cell r="H763" t="str">
            <v xml:space="preserve">C3_1_0435 </v>
          </cell>
        </row>
        <row r="764">
          <cell r="E764" t="str">
            <v xml:space="preserve"> Banco Etcheverría51501010101</v>
          </cell>
          <cell r="F764">
            <v>51501010101</v>
          </cell>
          <cell r="G764" t="str">
            <v>IS_2_0086</v>
          </cell>
          <cell r="H764" t="str">
            <v xml:space="preserve">C3_1_0467 </v>
          </cell>
        </row>
        <row r="765">
          <cell r="E765" t="str">
            <v xml:space="preserve"> Banco Etcheverría51501010201</v>
          </cell>
          <cell r="F765">
            <v>51501010201</v>
          </cell>
          <cell r="G765" t="str">
            <v>IS_2_0086</v>
          </cell>
          <cell r="H765" t="str">
            <v xml:space="preserve">C3_1_0467 </v>
          </cell>
        </row>
        <row r="766">
          <cell r="E766" t="str">
            <v xml:space="preserve"> Banco Etcheverría51501010301</v>
          </cell>
          <cell r="F766">
            <v>51501010301</v>
          </cell>
          <cell r="G766" t="str">
            <v>IS_2_0086</v>
          </cell>
          <cell r="H766" t="str">
            <v xml:space="preserve">C3_1_0467 </v>
          </cell>
        </row>
        <row r="767">
          <cell r="E767" t="str">
            <v xml:space="preserve"> Banco Etcheverría51501010401</v>
          </cell>
          <cell r="F767">
            <v>51501010401</v>
          </cell>
          <cell r="G767" t="str">
            <v>IS_2_0086</v>
          </cell>
          <cell r="H767" t="str">
            <v xml:space="preserve">C3_1_0467 </v>
          </cell>
        </row>
        <row r="768">
          <cell r="E768" t="str">
            <v xml:space="preserve"> Banco Etcheverría515010201</v>
          </cell>
          <cell r="F768">
            <v>515010201</v>
          </cell>
          <cell r="G768" t="str">
            <v>IS_2_0087</v>
          </cell>
          <cell r="H768" t="str">
            <v xml:space="preserve">C3_1_0473 </v>
          </cell>
        </row>
        <row r="769">
          <cell r="E769" t="str">
            <v xml:space="preserve"> Banco Etcheverría515010301</v>
          </cell>
          <cell r="F769">
            <v>515010301</v>
          </cell>
          <cell r="G769" t="str">
            <v>IS_2_0086</v>
          </cell>
          <cell r="H769" t="str">
            <v xml:space="preserve">C3_1_0477 </v>
          </cell>
        </row>
        <row r="770">
          <cell r="E770" t="str">
            <v xml:space="preserve"> Banco Etcheverría5150201</v>
          </cell>
          <cell r="F770">
            <v>5150201</v>
          </cell>
          <cell r="G770" t="str">
            <v>IS_2_0088</v>
          </cell>
          <cell r="H770" t="str">
            <v xml:space="preserve">C3_1_0478 </v>
          </cell>
        </row>
        <row r="771">
          <cell r="E771" t="str">
            <v xml:space="preserve"> Banco Etcheverría5160101</v>
          </cell>
          <cell r="F771">
            <v>5160101</v>
          </cell>
          <cell r="G771" t="str">
            <v>Anejo_III_2_0068</v>
          </cell>
          <cell r="H771" t="str">
            <v xml:space="preserve">C3_1_0486 </v>
          </cell>
        </row>
        <row r="772">
          <cell r="E772" t="str">
            <v xml:space="preserve"> Banco Etcheverría5160201</v>
          </cell>
          <cell r="F772">
            <v>5160201</v>
          </cell>
          <cell r="G772" t="str">
            <v>Anejo_III_2_0068</v>
          </cell>
          <cell r="H772" t="str">
            <v xml:space="preserve">C3_1_0487 </v>
          </cell>
        </row>
        <row r="773">
          <cell r="E773" t="str">
            <v xml:space="preserve"> Banco Etcheverría5160304</v>
          </cell>
          <cell r="F773">
            <v>5160304</v>
          </cell>
          <cell r="G773" t="str">
            <v>Anejo_III_2_0068</v>
          </cell>
          <cell r="H773" t="str">
            <v xml:space="preserve">C3_1_0488 </v>
          </cell>
        </row>
        <row r="774">
          <cell r="E774" t="str">
            <v xml:space="preserve"> Banco Etcheverría51701010101</v>
          </cell>
          <cell r="F774">
            <v>51701010101</v>
          </cell>
          <cell r="G774" t="str">
            <v>IS_2_0102</v>
          </cell>
          <cell r="H774" t="str">
            <v xml:space="preserve">C3_1_0502 </v>
          </cell>
        </row>
        <row r="775">
          <cell r="E775" t="str">
            <v xml:space="preserve"> Banco Etcheverría517010201</v>
          </cell>
          <cell r="F775">
            <v>517010201</v>
          </cell>
          <cell r="G775" t="str">
            <v>IS_2_0102</v>
          </cell>
          <cell r="H775" t="str">
            <v xml:space="preserve">C3_1_0504 </v>
          </cell>
        </row>
        <row r="776">
          <cell r="E776" t="str">
            <v xml:space="preserve"> Banco Etcheverría517010301</v>
          </cell>
          <cell r="F776">
            <v>517010301</v>
          </cell>
          <cell r="G776" t="str">
            <v>IS_2_0101</v>
          </cell>
          <cell r="H776" t="str">
            <v xml:space="preserve">C3_1_0511 </v>
          </cell>
        </row>
        <row r="777">
          <cell r="E777" t="str">
            <v xml:space="preserve"> Banco Etcheverría517020101020101</v>
          </cell>
          <cell r="F777">
            <v>517020101020101</v>
          </cell>
          <cell r="G777" t="str">
            <v>Anejo_III_2_0096</v>
          </cell>
          <cell r="H777" t="str">
            <v xml:space="preserve">C3_1_0506 </v>
          </cell>
        </row>
        <row r="778">
          <cell r="E778" t="str">
            <v xml:space="preserve"> Banco Etcheverría5170201020101</v>
          </cell>
          <cell r="F778">
            <v>5170201020101</v>
          </cell>
          <cell r="G778" t="str">
            <v>Anejo_III_2_0096</v>
          </cell>
          <cell r="H778" t="str">
            <v xml:space="preserve">C3_1_0506 </v>
          </cell>
        </row>
        <row r="779">
          <cell r="E779" t="str">
            <v xml:space="preserve"> Banco Etcheverría51702010301</v>
          </cell>
          <cell r="F779">
            <v>51702010301</v>
          </cell>
          <cell r="G779" t="str">
            <v>Anejo_III_2_0096</v>
          </cell>
          <cell r="H779" t="str">
            <v xml:space="preserve">C3_1_0506 </v>
          </cell>
        </row>
        <row r="780">
          <cell r="E780" t="str">
            <v xml:space="preserve"> Banco Etcheverría517030101</v>
          </cell>
          <cell r="F780">
            <v>517030101</v>
          </cell>
          <cell r="G780" t="str">
            <v>IS_2_0103</v>
          </cell>
          <cell r="H780" t="str">
            <v xml:space="preserve">C3_1_0515 </v>
          </cell>
        </row>
        <row r="781">
          <cell r="E781" t="str">
            <v xml:space="preserve"> Banco Etcheverría5170402</v>
          </cell>
          <cell r="F781">
            <v>5170402</v>
          </cell>
          <cell r="G781" t="str">
            <v>Anejo_III_2_0140</v>
          </cell>
          <cell r="H781" t="str">
            <v xml:space="preserve">C3_1_0516 </v>
          </cell>
        </row>
        <row r="782">
          <cell r="E782" t="str">
            <v xml:space="preserve"> Banco Etcheverría5170502</v>
          </cell>
          <cell r="F782">
            <v>5170502</v>
          </cell>
          <cell r="G782" t="str">
            <v>IS_2_0118</v>
          </cell>
          <cell r="H782" t="str">
            <v xml:space="preserve">C3_1_0517 </v>
          </cell>
        </row>
        <row r="783">
          <cell r="E783" t="str">
            <v xml:space="preserve"> Banco Etcheverría517060102</v>
          </cell>
          <cell r="F783">
            <v>517060102</v>
          </cell>
          <cell r="G783" t="str">
            <v>IS_2_0116</v>
          </cell>
          <cell r="H783" t="str">
            <v xml:space="preserve">C3_1_0525 </v>
          </cell>
        </row>
        <row r="784">
          <cell r="E784" t="str">
            <v xml:space="preserve"> Banco Etcheverría517060202</v>
          </cell>
          <cell r="F784">
            <v>517060202</v>
          </cell>
          <cell r="G784" t="str">
            <v>IS_2_0117</v>
          </cell>
          <cell r="H784" t="str">
            <v xml:space="preserve">C3_1_0526 </v>
          </cell>
        </row>
        <row r="785">
          <cell r="E785" t="str">
            <v xml:space="preserve"> Banco Etcheverría5170701</v>
          </cell>
          <cell r="F785">
            <v>5170701</v>
          </cell>
          <cell r="G785" t="str">
            <v>IS_2_0112</v>
          </cell>
          <cell r="H785" t="str">
            <v xml:space="preserve">C3_1_0519 </v>
          </cell>
        </row>
        <row r="786">
          <cell r="E786" t="str">
            <v xml:space="preserve"> Banco Etcheverría5170802</v>
          </cell>
          <cell r="F786">
            <v>5170802</v>
          </cell>
          <cell r="G786" t="str">
            <v>IS_2_0113</v>
          </cell>
          <cell r="H786" t="str">
            <v xml:space="preserve">C3_1_0520 </v>
          </cell>
        </row>
        <row r="787">
          <cell r="E787" t="str">
            <v xml:space="preserve"> Banco Etcheverría5170902</v>
          </cell>
          <cell r="F787">
            <v>5170902</v>
          </cell>
          <cell r="G787" t="str">
            <v>IS_2_0119</v>
          </cell>
          <cell r="H787" t="str">
            <v xml:space="preserve">C3_1_0521 </v>
          </cell>
        </row>
        <row r="788">
          <cell r="E788" t="str">
            <v xml:space="preserve"> Banco Etcheverría518010102</v>
          </cell>
          <cell r="F788">
            <v>518010102</v>
          </cell>
          <cell r="G788" t="str">
            <v>Anejo_III_2_0090</v>
          </cell>
          <cell r="H788" t="str">
            <v xml:space="preserve">C3_1_0532 </v>
          </cell>
        </row>
        <row r="789">
          <cell r="E789" t="str">
            <v xml:space="preserve"> Banco Etcheverría518010202</v>
          </cell>
          <cell r="F789">
            <v>518010202</v>
          </cell>
          <cell r="G789" t="str">
            <v>Anejo_III_2_0090</v>
          </cell>
          <cell r="H789" t="str">
            <v xml:space="preserve">C3_1_0533 </v>
          </cell>
        </row>
        <row r="790">
          <cell r="E790" t="str">
            <v xml:space="preserve"> Banco Etcheverría518010302</v>
          </cell>
          <cell r="F790">
            <v>518010302</v>
          </cell>
          <cell r="G790" t="str">
            <v>Anejo_III_2_0090</v>
          </cell>
          <cell r="H790" t="str">
            <v xml:space="preserve">C3_1_0534 </v>
          </cell>
        </row>
        <row r="791">
          <cell r="E791" t="str">
            <v xml:space="preserve"> Banco Etcheverría518010402</v>
          </cell>
          <cell r="F791">
            <v>518010402</v>
          </cell>
          <cell r="G791" t="str">
            <v>Anejo_III_2_0090</v>
          </cell>
          <cell r="H791" t="str">
            <v xml:space="preserve">C3_1_0536 </v>
          </cell>
        </row>
        <row r="792">
          <cell r="E792" t="str">
            <v xml:space="preserve"> Banco Etcheverría5180202</v>
          </cell>
          <cell r="F792">
            <v>5180202</v>
          </cell>
          <cell r="G792" t="str">
            <v>Anejo_III_2_0090</v>
          </cell>
          <cell r="H792" t="str">
            <v xml:space="preserve">C3_1_0535 </v>
          </cell>
        </row>
        <row r="793">
          <cell r="E793" t="str">
            <v xml:space="preserve"> Banco Etcheverría51803010101</v>
          </cell>
          <cell r="F793">
            <v>51803010101</v>
          </cell>
          <cell r="G793" t="str">
            <v>Anejo_III_2_0090</v>
          </cell>
          <cell r="H793" t="str">
            <v xml:space="preserve">C3_1_0539 </v>
          </cell>
        </row>
        <row r="794">
          <cell r="E794" t="str">
            <v xml:space="preserve"> Banco Etcheverría51803020101</v>
          </cell>
          <cell r="F794">
            <v>51803020101</v>
          </cell>
          <cell r="G794" t="str">
            <v>Anejo_III_2_0090</v>
          </cell>
          <cell r="H794" t="str">
            <v xml:space="preserve">C3_1_0540 </v>
          </cell>
        </row>
        <row r="795">
          <cell r="E795" t="str">
            <v xml:space="preserve"> Banco Etcheverría5180402</v>
          </cell>
          <cell r="F795">
            <v>5180402</v>
          </cell>
          <cell r="G795" t="str">
            <v>Anejo_III_2_0090</v>
          </cell>
          <cell r="H795" t="str">
            <v xml:space="preserve">C3_1_0541 </v>
          </cell>
        </row>
        <row r="796">
          <cell r="E796" t="str">
            <v xml:space="preserve"> Banco Etcheverría5210101</v>
          </cell>
          <cell r="F796">
            <v>5210101</v>
          </cell>
          <cell r="G796" t="str">
            <v>Anejo_III_2_0125</v>
          </cell>
          <cell r="H796" t="str">
            <v xml:space="preserve">C3_1_0546 </v>
          </cell>
        </row>
        <row r="797">
          <cell r="E797" t="str">
            <v xml:space="preserve"> Banco Etcheverría5210201</v>
          </cell>
          <cell r="F797">
            <v>5210201</v>
          </cell>
          <cell r="G797" t="str">
            <v>Anejo_III_2_0125</v>
          </cell>
          <cell r="H797" t="str">
            <v xml:space="preserve">C3_1_0547 </v>
          </cell>
        </row>
        <row r="798">
          <cell r="E798" t="str">
            <v xml:space="preserve"> Banco Etcheverría5210301</v>
          </cell>
          <cell r="F798">
            <v>5210301</v>
          </cell>
          <cell r="G798" t="str">
            <v>Anejo_III_2_0125</v>
          </cell>
          <cell r="H798" t="str">
            <v xml:space="preserve">C3_1_0548 </v>
          </cell>
        </row>
        <row r="799">
          <cell r="E799" t="str">
            <v xml:space="preserve"> Banco Etcheverría5210401</v>
          </cell>
          <cell r="F799">
            <v>5210401</v>
          </cell>
          <cell r="G799" t="str">
            <v>Anejo_III_2_0125</v>
          </cell>
          <cell r="H799" t="str">
            <v xml:space="preserve">C3_1_0562 </v>
          </cell>
        </row>
        <row r="800">
          <cell r="E800" t="str">
            <v xml:space="preserve"> Banco Etcheverría5210501</v>
          </cell>
          <cell r="F800">
            <v>5210501</v>
          </cell>
          <cell r="G800" t="str">
            <v>Anejo_III_2_0125</v>
          </cell>
          <cell r="H800" t="str">
            <v xml:space="preserve">C3_1_0549 </v>
          </cell>
        </row>
        <row r="801">
          <cell r="E801" t="str">
            <v xml:space="preserve"> Banco Etcheverría5210601</v>
          </cell>
          <cell r="F801">
            <v>5210601</v>
          </cell>
          <cell r="G801" t="str">
            <v>Anejo_III_2_0125</v>
          </cell>
          <cell r="H801" t="str">
            <v xml:space="preserve">C3_1_0550 </v>
          </cell>
        </row>
        <row r="802">
          <cell r="E802" t="str">
            <v xml:space="preserve"> Banco Etcheverría5220101</v>
          </cell>
          <cell r="F802">
            <v>5220101</v>
          </cell>
          <cell r="G802" t="str">
            <v>Anejo_III_2_0125</v>
          </cell>
          <cell r="H802" t="str">
            <v xml:space="preserve">C3_1_0553 </v>
          </cell>
        </row>
        <row r="803">
          <cell r="E803" t="str">
            <v xml:space="preserve"> Banco Etcheverría5220201</v>
          </cell>
          <cell r="F803">
            <v>5220201</v>
          </cell>
          <cell r="G803" t="str">
            <v>Anejo_III_2_0125</v>
          </cell>
          <cell r="H803" t="str">
            <v xml:space="preserve">C3_1_0554 </v>
          </cell>
        </row>
        <row r="804">
          <cell r="E804" t="str">
            <v xml:space="preserve"> Banco Etcheverría5220301</v>
          </cell>
          <cell r="F804">
            <v>5220301</v>
          </cell>
          <cell r="G804" t="str">
            <v>Anejo_III_2_0125</v>
          </cell>
          <cell r="H804" t="str">
            <v xml:space="preserve">C3_1_0555 </v>
          </cell>
        </row>
        <row r="805">
          <cell r="E805" t="str">
            <v xml:space="preserve"> Banco Etcheverría5220401</v>
          </cell>
          <cell r="F805">
            <v>5220401</v>
          </cell>
          <cell r="G805" t="str">
            <v>Anejo_III_2_0125</v>
          </cell>
          <cell r="H805" t="str">
            <v xml:space="preserve">C3_1_0577 </v>
          </cell>
        </row>
        <row r="806">
          <cell r="E806" t="str">
            <v xml:space="preserve"> Banco Etcheverría5220501</v>
          </cell>
          <cell r="F806">
            <v>5220501</v>
          </cell>
          <cell r="G806" t="str">
            <v>Anejo_III_2_0125</v>
          </cell>
          <cell r="H806" t="str">
            <v xml:space="preserve">C3_1_0556 </v>
          </cell>
        </row>
        <row r="807">
          <cell r="E807" t="str">
            <v xml:space="preserve"> Banco Etcheverría5220601</v>
          </cell>
          <cell r="F807">
            <v>5220601</v>
          </cell>
          <cell r="G807" t="str">
            <v>Anejo_III_2_0125</v>
          </cell>
          <cell r="H807" t="str">
            <v xml:space="preserve">C3_1_0557 </v>
          </cell>
        </row>
        <row r="808">
          <cell r="E808" t="str">
            <v xml:space="preserve"> Banco Etcheverría523010101</v>
          </cell>
          <cell r="F808">
            <v>523010101</v>
          </cell>
          <cell r="G808" t="str">
            <v>Anejo_III_2_0150</v>
          </cell>
          <cell r="H808" t="str">
            <v xml:space="preserve">C3_1_0607 </v>
          </cell>
        </row>
        <row r="809">
          <cell r="E809" t="str">
            <v xml:space="preserve"> Banco Etcheverría523010201</v>
          </cell>
          <cell r="F809">
            <v>523010201</v>
          </cell>
          <cell r="G809" t="str">
            <v>Anejo_III_2_0150</v>
          </cell>
          <cell r="H809" t="str">
            <v xml:space="preserve">C3_1_0608 </v>
          </cell>
        </row>
        <row r="810">
          <cell r="E810" t="str">
            <v xml:space="preserve"> Banco Etcheverría5230201</v>
          </cell>
          <cell r="F810">
            <v>5230201</v>
          </cell>
          <cell r="G810" t="str">
            <v>Anejo_III_2_0150</v>
          </cell>
          <cell r="H810" t="str">
            <v xml:space="preserve">C3_1_0610 </v>
          </cell>
        </row>
        <row r="811">
          <cell r="E811" t="str">
            <v xml:space="preserve"> Banco EtcheverríaCUADRE CCOO</v>
          </cell>
          <cell r="F811" t="str">
            <v>CUADRE CCOO</v>
          </cell>
          <cell r="G811" t="str">
            <v>CUADRE CCOO</v>
          </cell>
          <cell r="H811" t="str">
            <v>CUADRE CCOO</v>
          </cell>
        </row>
        <row r="812">
          <cell r="E812" t="str">
            <v>Begestión Altamar, S.L.472</v>
          </cell>
          <cell r="F812">
            <v>1170201</v>
          </cell>
          <cell r="G812" t="str">
            <v>Anejo_III_1_0507</v>
          </cell>
          <cell r="H812" t="str">
            <v>C1_1_0507</v>
          </cell>
        </row>
        <row r="813">
          <cell r="E813" t="str">
            <v>Begestión Altamar, S.L.630</v>
          </cell>
          <cell r="F813">
            <v>523010101</v>
          </cell>
          <cell r="G813" t="str">
            <v>Anejo_III_2_0150</v>
          </cell>
          <cell r="H813" t="str">
            <v xml:space="preserve">C3_1_0607 </v>
          </cell>
        </row>
        <row r="814">
          <cell r="E814" t="str">
            <v>Coporación Financiera Etcheverría, S.L.206</v>
          </cell>
          <cell r="F814">
            <v>116020101</v>
          </cell>
          <cell r="G814" t="str">
            <v>Anejo_III_1_0500</v>
          </cell>
          <cell r="H814" t="str">
            <v>C1_1_0501</v>
          </cell>
        </row>
        <row r="815">
          <cell r="E815" t="str">
            <v>Coporación Financiera Etcheverría, S.L.280</v>
          </cell>
          <cell r="F815">
            <v>116020101</v>
          </cell>
          <cell r="G815" t="str">
            <v>Anejo_III_1_0500</v>
          </cell>
          <cell r="H815" t="str">
            <v>C1_1_0501</v>
          </cell>
        </row>
        <row r="816">
          <cell r="E816" t="str">
            <v>Coporación Financiera Etcheverría, S.L.281</v>
          </cell>
          <cell r="F816">
            <v>11501010202</v>
          </cell>
          <cell r="G816" t="str">
            <v>Anejo_III_1_0466</v>
          </cell>
          <cell r="H816" t="str">
            <v>C1_1_0467</v>
          </cell>
        </row>
        <row r="817">
          <cell r="E817" t="str">
            <v>Coporación Financiera Etcheverría, S.L.513</v>
          </cell>
          <cell r="F817">
            <v>2090706</v>
          </cell>
          <cell r="G817" t="str">
            <v>Anejo_III_1_0865</v>
          </cell>
          <cell r="H817" t="str">
            <v>C1_1_0865</v>
          </cell>
        </row>
        <row r="818">
          <cell r="E818" t="str">
            <v>Coporación Financiera Etcheverría, S.L.465</v>
          </cell>
          <cell r="F818">
            <v>2090706</v>
          </cell>
          <cell r="G818" t="str">
            <v>Anejo_III_1_0865</v>
          </cell>
          <cell r="H818" t="str">
            <v>C1_1_0865</v>
          </cell>
        </row>
        <row r="819">
          <cell r="E819" t="str">
            <v>Coporación Financiera Etcheverría, S.L.662</v>
          </cell>
          <cell r="F819">
            <v>5021001</v>
          </cell>
          <cell r="G819" t="str">
            <v>Anejo_III_2_0005</v>
          </cell>
          <cell r="H819" t="str">
            <v xml:space="preserve">C3_1_0247 </v>
          </cell>
        </row>
        <row r="820">
          <cell r="E820" t="str">
            <v>Coporación Financiera Etcheverría, S.L.630</v>
          </cell>
          <cell r="F820">
            <v>523010101</v>
          </cell>
          <cell r="G820" t="str">
            <v>Anejo_III_2_0150</v>
          </cell>
          <cell r="H820" t="str">
            <v xml:space="preserve">C3_1_0607 </v>
          </cell>
        </row>
        <row r="821">
          <cell r="E821" t="str">
            <v xml:space="preserve"> Banco Etcheverría4010101</v>
          </cell>
          <cell r="F821">
            <v>4010101</v>
          </cell>
          <cell r="G821" t="str">
            <v>Anejo_III_1_1101</v>
          </cell>
          <cell r="H821" t="str">
            <v>C1_1_1104</v>
          </cell>
        </row>
        <row r="822">
          <cell r="E822" t="str">
            <v xml:space="preserve"> Banco Etcheverría4010301</v>
          </cell>
          <cell r="F822">
            <v>4010301</v>
          </cell>
          <cell r="G822" t="str">
            <v>Anejo_III_1_1101</v>
          </cell>
          <cell r="H822" t="str">
            <v>C1_1_1107</v>
          </cell>
        </row>
        <row r="823">
          <cell r="E823" t="str">
            <v xml:space="preserve"> Banco Etcheverría40105</v>
          </cell>
          <cell r="F823">
            <v>40105</v>
          </cell>
          <cell r="G823" t="str">
            <v>Anejo_III_1_1101</v>
          </cell>
          <cell r="H823" t="str">
            <v>C1_1_1105</v>
          </cell>
        </row>
        <row r="824">
          <cell r="E824" t="str">
            <v xml:space="preserve"> Banco Etcheverría4020102</v>
          </cell>
          <cell r="F824">
            <v>4020102</v>
          </cell>
          <cell r="G824" t="str">
            <v>Anejo_III_1_1125</v>
          </cell>
          <cell r="H824" t="str">
            <v>C1_1_1126</v>
          </cell>
        </row>
        <row r="825">
          <cell r="E825" t="str">
            <v xml:space="preserve"> Banco Etcheverría402010302</v>
          </cell>
          <cell r="F825">
            <v>402010302</v>
          </cell>
          <cell r="G825" t="str">
            <v>Anejo_III_1_1125</v>
          </cell>
          <cell r="H825" t="str">
            <v>C1_1_1126</v>
          </cell>
        </row>
        <row r="826">
          <cell r="E826" t="str">
            <v xml:space="preserve"> Banco Etcheverría402010303</v>
          </cell>
          <cell r="F826">
            <v>402010303</v>
          </cell>
          <cell r="G826" t="str">
            <v>Anejo_III_1_1125</v>
          </cell>
          <cell r="H826" t="str">
            <v>C1_1_1126</v>
          </cell>
        </row>
        <row r="827">
          <cell r="E827" t="str">
            <v xml:space="preserve"> Banco Etcheverría402010304</v>
          </cell>
          <cell r="F827">
            <v>402010304</v>
          </cell>
          <cell r="G827" t="str">
            <v>Anejo_III_1_1125</v>
          </cell>
          <cell r="H827" t="str">
            <v>C1_1_1126</v>
          </cell>
        </row>
        <row r="828">
          <cell r="E828" t="str">
            <v xml:space="preserve"> Banco Etcheverría4020601</v>
          </cell>
          <cell r="F828">
            <v>4020601</v>
          </cell>
          <cell r="G828" t="str">
            <v>Anejo_III_1_1125</v>
          </cell>
          <cell r="H828" t="str">
            <v>C1_1_1143</v>
          </cell>
        </row>
        <row r="829">
          <cell r="E829" t="str">
            <v xml:space="preserve"> Banco Etcheverría40301</v>
          </cell>
          <cell r="F829">
            <v>40301</v>
          </cell>
          <cell r="G829" t="str">
            <v>N/A</v>
          </cell>
          <cell r="H829" t="str">
            <v>C1_1_1151</v>
          </cell>
        </row>
        <row r="830">
          <cell r="E830" t="str">
            <v xml:space="preserve"> Banco Etcheverría40302</v>
          </cell>
          <cell r="F830">
            <v>40302</v>
          </cell>
          <cell r="G830" t="str">
            <v>N/A</v>
          </cell>
          <cell r="H830" t="str">
            <v>C1_1_1152</v>
          </cell>
        </row>
        <row r="831">
          <cell r="E831" t="str">
            <v xml:space="preserve"> Banco Etcheverría40303</v>
          </cell>
          <cell r="F831">
            <v>40303</v>
          </cell>
          <cell r="G831" t="str">
            <v>N/A</v>
          </cell>
          <cell r="H831" t="str">
            <v>C1_1_1153</v>
          </cell>
        </row>
        <row r="832">
          <cell r="E832" t="str">
            <v xml:space="preserve"> Banco Etcheverría4050201</v>
          </cell>
          <cell r="F832">
            <v>4050201</v>
          </cell>
          <cell r="G832" t="str">
            <v>N/A</v>
          </cell>
          <cell r="H832" t="str">
            <v>C1_1_1172</v>
          </cell>
        </row>
        <row r="833">
          <cell r="E833" t="str">
            <v xml:space="preserve"> Banco Etcheverría405020201</v>
          </cell>
          <cell r="F833">
            <v>405020201</v>
          </cell>
          <cell r="G833" t="str">
            <v>N/A</v>
          </cell>
          <cell r="H833" t="str">
            <v>C1_1_1172</v>
          </cell>
        </row>
        <row r="834">
          <cell r="E834" t="str">
            <v xml:space="preserve"> Banco Etcheverría4050401</v>
          </cell>
          <cell r="F834">
            <v>4050401</v>
          </cell>
          <cell r="G834" t="str">
            <v>N/A</v>
          </cell>
          <cell r="H834" t="str">
            <v>C1_1_1210</v>
          </cell>
        </row>
        <row r="835">
          <cell r="E835" t="str">
            <v xml:space="preserve"> Banco Etcheverría4050402</v>
          </cell>
          <cell r="F835">
            <v>4050402</v>
          </cell>
          <cell r="G835" t="str">
            <v>N/A</v>
          </cell>
          <cell r="H835" t="str">
            <v>C1_1_1210</v>
          </cell>
        </row>
        <row r="836">
          <cell r="E836" t="str">
            <v xml:space="preserve"> Banco Etcheverría405060104</v>
          </cell>
          <cell r="F836">
            <v>405060104</v>
          </cell>
          <cell r="G836" t="str">
            <v>N/A</v>
          </cell>
          <cell r="H836" t="str">
            <v>C1_1_1217</v>
          </cell>
        </row>
        <row r="837">
          <cell r="E837" t="str">
            <v xml:space="preserve"> Banco Etcheverría405060201</v>
          </cell>
          <cell r="F837">
            <v>405060201</v>
          </cell>
          <cell r="G837" t="str">
            <v>N/A</v>
          </cell>
          <cell r="H837" t="str">
            <v>C1_1_1217</v>
          </cell>
        </row>
        <row r="838">
          <cell r="E838" t="str">
            <v xml:space="preserve"> Banco Etcheverría4060101</v>
          </cell>
          <cell r="F838">
            <v>4060101</v>
          </cell>
          <cell r="G838" t="str">
            <v>N/A</v>
          </cell>
          <cell r="H838" t="str">
            <v>C1_1_1226</v>
          </cell>
        </row>
        <row r="839">
          <cell r="E839" t="str">
            <v xml:space="preserve"> Banco Etcheverría4060401</v>
          </cell>
          <cell r="F839">
            <v>4060401</v>
          </cell>
          <cell r="G839" t="str">
            <v>N/A</v>
          </cell>
          <cell r="H839" t="str">
            <v>C1_1_1237</v>
          </cell>
        </row>
        <row r="840">
          <cell r="E840" t="str">
            <v xml:space="preserve"> Banco Etcheverría4060402</v>
          </cell>
          <cell r="F840">
            <v>4060402</v>
          </cell>
          <cell r="G840" t="str">
            <v>N/A</v>
          </cell>
          <cell r="H840" t="str">
            <v>C1_1_1237</v>
          </cell>
        </row>
        <row r="841">
          <cell r="E841" t="str">
            <v xml:space="preserve"> Banco Etcheverría40605</v>
          </cell>
          <cell r="F841">
            <v>40613</v>
          </cell>
          <cell r="G841" t="str">
            <v>N/A</v>
          </cell>
          <cell r="H841" t="str">
            <v>N/A</v>
          </cell>
        </row>
        <row r="842">
          <cell r="E842" t="str">
            <v xml:space="preserve"> Banco Etcheverría40607</v>
          </cell>
          <cell r="F842">
            <v>40607</v>
          </cell>
          <cell r="G842" t="str">
            <v>N/A</v>
          </cell>
          <cell r="H842" t="str">
            <v>N/A</v>
          </cell>
        </row>
        <row r="843">
          <cell r="E843" t="str">
            <v xml:space="preserve"> Banco Etcheverría4060902</v>
          </cell>
          <cell r="F843">
            <v>4060902</v>
          </cell>
          <cell r="G843" t="str">
            <v>N/A</v>
          </cell>
          <cell r="H843" t="str">
            <v>N/A</v>
          </cell>
        </row>
        <row r="844">
          <cell r="E844" t="str">
            <v xml:space="preserve"> Banco Etcheverría40613</v>
          </cell>
          <cell r="F844">
            <v>40613</v>
          </cell>
          <cell r="G844" t="str">
            <v>N/A</v>
          </cell>
          <cell r="H844" t="str">
            <v>N/A</v>
          </cell>
        </row>
        <row r="845">
          <cell r="E845" t="str">
            <v>Banesco Holding Hispania, S.L.11000000</v>
          </cell>
          <cell r="F845">
            <v>3030201</v>
          </cell>
          <cell r="G845" t="str">
            <v>Anejo_III_1_1030</v>
          </cell>
          <cell r="H845" t="str">
            <v>C1_1_1030</v>
          </cell>
        </row>
        <row r="846">
          <cell r="E846" t="str">
            <v>Banesco Holding Hispania, S.L.41000002</v>
          </cell>
          <cell r="F846">
            <v>209010206</v>
          </cell>
          <cell r="G846" t="str">
            <v>Anejo_III_1_0865</v>
          </cell>
          <cell r="H846" t="str">
            <v>C1_1_0865</v>
          </cell>
        </row>
        <row r="847">
          <cell r="E847" t="str">
            <v>Banesco Holding Hispania, S.L.47200000</v>
          </cell>
          <cell r="F847">
            <v>1170101</v>
          </cell>
          <cell r="G847" t="str">
            <v>Anejo_III_1_0506</v>
          </cell>
          <cell r="H847" t="str">
            <v>C1_1_0506</v>
          </cell>
        </row>
        <row r="848">
          <cell r="E848" t="str">
            <v>Banesco Holding Hispania, S.L.55230001</v>
          </cell>
          <cell r="F848">
            <v>2090706</v>
          </cell>
          <cell r="G848" t="str">
            <v>Anejo_III_1_0865</v>
          </cell>
          <cell r="H848" t="str">
            <v>C1_1_0865</v>
          </cell>
        </row>
        <row r="849">
          <cell r="E849" t="str">
            <v>Banesco Holding Hispania, S.L.62300001</v>
          </cell>
          <cell r="F849">
            <v>5141301</v>
          </cell>
          <cell r="G849" t="str">
            <v>Anejo_III_2_0082</v>
          </cell>
          <cell r="H849" t="str">
            <v xml:space="preserve">C3_1_0435 </v>
          </cell>
        </row>
        <row r="850">
          <cell r="E850" t="str">
            <v>Banesco Holding Financiero 2, S.L.41000001</v>
          </cell>
          <cell r="F850">
            <v>209010206</v>
          </cell>
          <cell r="G850" t="str">
            <v>Anejo_III_1_0865</v>
          </cell>
          <cell r="H850" t="str">
            <v>C1_1_0865</v>
          </cell>
        </row>
        <row r="851">
          <cell r="E851" t="str">
            <v>Banesco Holding Financiero 2, S.L.47200000</v>
          </cell>
          <cell r="F851">
            <v>1170101</v>
          </cell>
          <cell r="G851" t="str">
            <v>Anejo_III_1_0506</v>
          </cell>
          <cell r="H851" t="str">
            <v>C1_1_0506</v>
          </cell>
        </row>
        <row r="852">
          <cell r="E852" t="str">
            <v>Banesco Holding Financiero 2, S.L.55230001</v>
          </cell>
          <cell r="F852">
            <v>2090706</v>
          </cell>
          <cell r="G852" t="str">
            <v>Anejo_III_1_0865</v>
          </cell>
          <cell r="H852" t="str">
            <v>C1_1_0865</v>
          </cell>
        </row>
        <row r="853">
          <cell r="E853" t="str">
            <v>Banesco Holding Financiero 2, S.L.55230002</v>
          </cell>
          <cell r="F853">
            <v>2090706</v>
          </cell>
          <cell r="G853" t="str">
            <v>Anejo_III_1_0865</v>
          </cell>
          <cell r="H853" t="str">
            <v>C1_1_0865</v>
          </cell>
        </row>
        <row r="854">
          <cell r="E854" t="str">
            <v>Banesco Holding Financiero 2, S.L.77800000</v>
          </cell>
          <cell r="F854">
            <v>512040501</v>
          </cell>
          <cell r="G854" t="str">
            <v>Anejo_III_2_0058</v>
          </cell>
          <cell r="H854" t="str">
            <v xml:space="preserve">C3_1_0417 </v>
          </cell>
        </row>
        <row r="855">
          <cell r="E855" t="str">
            <v>Coporación Financiera Etcheverría, S.L.649</v>
          </cell>
          <cell r="F855">
            <v>5130801</v>
          </cell>
          <cell r="G855" t="str">
            <v>Anejo_III_2_0081</v>
          </cell>
          <cell r="H855" t="str">
            <v xml:space="preserve">C3_1_0430 </v>
          </cell>
        </row>
        <row r="856">
          <cell r="E856" t="str">
            <v>Coporación Financiera Etcheverría, S.L.625</v>
          </cell>
          <cell r="F856">
            <v>5140801</v>
          </cell>
          <cell r="G856" t="str">
            <v>Anejo_III_2_0082</v>
          </cell>
          <cell r="H856" t="str">
            <v xml:space="preserve">C3_1_0435 </v>
          </cell>
        </row>
        <row r="857">
          <cell r="E857" t="str">
            <v>Coporación Financiera Etcheverría, S.L.629</v>
          </cell>
          <cell r="F857">
            <v>5141601</v>
          </cell>
          <cell r="G857" t="str">
            <v>Anejo_III_2_0082</v>
          </cell>
          <cell r="H857" t="str">
            <v xml:space="preserve">C3_1_0435 </v>
          </cell>
        </row>
        <row r="858">
          <cell r="E858" t="str">
            <v>Coporación Financiera Etcheverría, S.L.631</v>
          </cell>
          <cell r="F858">
            <v>514140201</v>
          </cell>
          <cell r="G858" t="str">
            <v>Anejo_III_2_0082</v>
          </cell>
          <cell r="H858" t="str">
            <v xml:space="preserve">C3_1_0435 </v>
          </cell>
        </row>
        <row r="859">
          <cell r="E859" t="str">
            <v>Coporación Financiera Etcheverría, S.L.778</v>
          </cell>
          <cell r="F859">
            <v>512040501</v>
          </cell>
          <cell r="G859" t="str">
            <v>Anejo_III_2_0058</v>
          </cell>
          <cell r="H859" t="str">
            <v xml:space="preserve">C3_1_0417 </v>
          </cell>
        </row>
        <row r="860">
          <cell r="E860" t="str">
            <v>Banesco Holding Hispania, S.L.63000000</v>
          </cell>
          <cell r="F860">
            <v>523010101</v>
          </cell>
          <cell r="G860" t="str">
            <v>Anejo_III_2_0150</v>
          </cell>
          <cell r="H860" t="str">
            <v xml:space="preserve">C3_1_0607 </v>
          </cell>
        </row>
        <row r="861">
          <cell r="E861" t="str">
            <v>Banesco Holding Hispania, S.L.47450014</v>
          </cell>
          <cell r="F861">
            <v>1170201</v>
          </cell>
          <cell r="G861" t="str">
            <v>Anejo_III_1_0507</v>
          </cell>
          <cell r="H861" t="str">
            <v>C1_1_0507</v>
          </cell>
        </row>
        <row r="862">
          <cell r="E862" t="str">
            <v>Banesco Holding Financiero 2, S.L.47450000</v>
          </cell>
          <cell r="F862">
            <v>1170201</v>
          </cell>
          <cell r="G862" t="str">
            <v>Anejo_III_1_0507</v>
          </cell>
          <cell r="H862" t="str">
            <v>C1_1_0507</v>
          </cell>
        </row>
        <row r="863">
          <cell r="E863" t="str">
            <v>Banesco Holding Financiero 2, S.L.63010000</v>
          </cell>
          <cell r="F863">
            <v>523010101</v>
          </cell>
          <cell r="G863" t="str">
            <v>Anejo_III_2_0150</v>
          </cell>
          <cell r="H863" t="str">
            <v xml:space="preserve">C3_1_0607 </v>
          </cell>
        </row>
        <row r="864">
          <cell r="E864" t="str">
            <v>Banesco Holding Hispania, S.L.12101300</v>
          </cell>
          <cell r="F864">
            <v>30303010201</v>
          </cell>
          <cell r="G864" t="str">
            <v>Anejo_III_1_1033</v>
          </cell>
          <cell r="H864" t="str">
            <v>C1_1_1034</v>
          </cell>
        </row>
        <row r="865">
          <cell r="E865" t="str">
            <v>Banesco Holding Hispania, S.L.25000002</v>
          </cell>
          <cell r="F865">
            <v>106020101</v>
          </cell>
          <cell r="G865" t="str">
            <v>Anejo_III_1_0351</v>
          </cell>
          <cell r="H865" t="str">
            <v>C1_1_0350</v>
          </cell>
        </row>
        <row r="866">
          <cell r="E866" t="str">
            <v>Banesco Holding Hispania, S.L.25000004</v>
          </cell>
          <cell r="F866">
            <v>106020101</v>
          </cell>
          <cell r="G866" t="str">
            <v>Anejo_III_1_0351</v>
          </cell>
          <cell r="H866" t="str">
            <v>C1_1_0350</v>
          </cell>
        </row>
        <row r="867">
          <cell r="E867" t="str">
            <v>Banesco Holding Hispania, S.L.25000005</v>
          </cell>
          <cell r="F867">
            <v>106020101</v>
          </cell>
          <cell r="G867" t="str">
            <v>Anejo_III_1_0351</v>
          </cell>
          <cell r="H867" t="str">
            <v>C1_1_0350</v>
          </cell>
        </row>
        <row r="868">
          <cell r="E868" t="str">
            <v>Banesco Holding Hispania, S.L.25000006</v>
          </cell>
          <cell r="F868">
            <v>106020101</v>
          </cell>
          <cell r="G868" t="str">
            <v>Anejo_III_1_0351</v>
          </cell>
          <cell r="H868" t="str">
            <v>C1_1_0350</v>
          </cell>
        </row>
        <row r="869">
          <cell r="E869" t="str">
            <v>Banesco Holding Hispania, S.L.25000007</v>
          </cell>
          <cell r="F869">
            <v>106020101</v>
          </cell>
          <cell r="G869" t="str">
            <v>Anejo_III_1_0351</v>
          </cell>
          <cell r="H869" t="str">
            <v>C1_1_0350</v>
          </cell>
        </row>
        <row r="870">
          <cell r="E870" t="str">
            <v>Banesco Holding Hispania, S.L.25000008</v>
          </cell>
          <cell r="F870">
            <v>106020101</v>
          </cell>
          <cell r="G870" t="str">
            <v>Anejo_III_1_0351</v>
          </cell>
          <cell r="H870" t="str">
            <v>C1_1_0350</v>
          </cell>
        </row>
        <row r="871">
          <cell r="E871" t="str">
            <v>Banesco Holding Hispania, S.L.25000009</v>
          </cell>
          <cell r="F871">
            <v>10503030301</v>
          </cell>
          <cell r="G871" t="str">
            <v>Anejo_III_1_0236</v>
          </cell>
          <cell r="H871" t="str">
            <v>C1_1_0329</v>
          </cell>
        </row>
        <row r="872">
          <cell r="E872" t="str">
            <v>Banesco Holding Hispania, S.L.25000012</v>
          </cell>
          <cell r="F872">
            <v>106020101</v>
          </cell>
          <cell r="G872" t="str">
            <v>Anejo_III_1_0351</v>
          </cell>
          <cell r="H872" t="str">
            <v>C1_1_0350</v>
          </cell>
        </row>
        <row r="873">
          <cell r="E873" t="str">
            <v>Banesco Holding Hispania, S.L.25000015</v>
          </cell>
          <cell r="F873">
            <v>106020101</v>
          </cell>
          <cell r="G873" t="str">
            <v>Anejo_III_1_0351</v>
          </cell>
          <cell r="H873" t="str">
            <v>C1_1_0350</v>
          </cell>
        </row>
        <row r="874">
          <cell r="E874" t="str">
            <v>Banesco Holding Hispania, S.L.25100001</v>
          </cell>
          <cell r="F874">
            <v>105020201</v>
          </cell>
          <cell r="G874" t="str">
            <v>Anejo_III_1_0236</v>
          </cell>
          <cell r="H874" t="str">
            <v>C1_1_0320</v>
          </cell>
        </row>
        <row r="875">
          <cell r="E875" t="str">
            <v>Banesco Holding Hispania, S.L.25100003</v>
          </cell>
          <cell r="F875">
            <v>105060301</v>
          </cell>
          <cell r="G875" t="str">
            <v>Anejo_III_1_0236</v>
          </cell>
          <cell r="H875" t="str">
            <v>C1_1_0338</v>
          </cell>
        </row>
        <row r="876">
          <cell r="E876" t="str">
            <v>Banesco Holding Hispania, S.L.25100005</v>
          </cell>
          <cell r="F876">
            <v>105060301</v>
          </cell>
          <cell r="G876" t="str">
            <v>Anejo_III_1_0236</v>
          </cell>
          <cell r="H876" t="str">
            <v>C1_1_0338</v>
          </cell>
        </row>
        <row r="877">
          <cell r="E877" t="str">
            <v>Banesco Holding Hispania, S.L.25100006</v>
          </cell>
          <cell r="F877">
            <v>10503030301</v>
          </cell>
          <cell r="G877" t="str">
            <v>Anejo_III_1_0236</v>
          </cell>
          <cell r="H877" t="str">
            <v>C1_1_0329</v>
          </cell>
        </row>
        <row r="878">
          <cell r="E878" t="str">
            <v>Banesco Holding Hispania, S.L.25100007</v>
          </cell>
          <cell r="F878">
            <v>10503030301</v>
          </cell>
          <cell r="G878" t="str">
            <v>Anejo_III_1_0236</v>
          </cell>
          <cell r="H878" t="str">
            <v>C1_1_0329</v>
          </cell>
        </row>
        <row r="879">
          <cell r="E879" t="str">
            <v>Banesco Holding Hispania, S.L.25100008</v>
          </cell>
          <cell r="F879">
            <v>105060301</v>
          </cell>
          <cell r="G879" t="str">
            <v>Anejo_III_1_0236</v>
          </cell>
          <cell r="H879" t="str">
            <v>C1_1_0338</v>
          </cell>
        </row>
        <row r="880">
          <cell r="E880" t="str">
            <v>Banesco Holding Hispania, S.L.25100009</v>
          </cell>
          <cell r="F880">
            <v>10503030301</v>
          </cell>
          <cell r="G880" t="str">
            <v>Anejo_III_1_0236</v>
          </cell>
          <cell r="H880" t="str">
            <v>C1_1_0329</v>
          </cell>
        </row>
        <row r="881">
          <cell r="E881" t="str">
            <v>Banesco Holding Hispania, S.L.25100010</v>
          </cell>
          <cell r="F881">
            <v>105060301</v>
          </cell>
          <cell r="G881" t="str">
            <v>Anejo_III_1_0236</v>
          </cell>
          <cell r="H881" t="str">
            <v>C1_1_0338</v>
          </cell>
        </row>
        <row r="882">
          <cell r="E882" t="str">
            <v>Banesco Holding Hispania, S.L.25100011</v>
          </cell>
          <cell r="F882">
            <v>1050302030201</v>
          </cell>
          <cell r="G882" t="str">
            <v>Anejo_III_1_0236</v>
          </cell>
          <cell r="H882" t="str">
            <v>C1_1_0329</v>
          </cell>
        </row>
        <row r="883">
          <cell r="E883" t="str">
            <v>Banesco Holding Hispania, S.L.25100012</v>
          </cell>
          <cell r="F883">
            <v>105060301</v>
          </cell>
          <cell r="G883" t="str">
            <v>Anejo_III_1_0236</v>
          </cell>
          <cell r="H883" t="str">
            <v>C1_1_0338</v>
          </cell>
        </row>
        <row r="884">
          <cell r="E884" t="str">
            <v>Banesco Holding Hispania, S.L.25100017</v>
          </cell>
          <cell r="F884">
            <v>105060301</v>
          </cell>
          <cell r="G884" t="str">
            <v>Anejo_III_1_0236</v>
          </cell>
          <cell r="H884" t="str">
            <v>C1_1_0338</v>
          </cell>
        </row>
        <row r="885">
          <cell r="E885" t="str">
            <v>Banesco Holding Hispania, S.L.25100018</v>
          </cell>
          <cell r="F885">
            <v>10503030301</v>
          </cell>
          <cell r="G885" t="str">
            <v>Anejo_III_1_0236</v>
          </cell>
          <cell r="H885" t="str">
            <v>C1_1_0329</v>
          </cell>
        </row>
        <row r="886">
          <cell r="E886" t="str">
            <v>Banesco Holding Hispania, S.L.25100019</v>
          </cell>
          <cell r="F886">
            <v>105060301</v>
          </cell>
          <cell r="G886" t="str">
            <v>Anejo_III_1_0236</v>
          </cell>
          <cell r="H886" t="str">
            <v>C1_1_0338</v>
          </cell>
        </row>
        <row r="887">
          <cell r="E887" t="str">
            <v>Banesco Holding Hispania, S.L.25100021</v>
          </cell>
          <cell r="F887">
            <v>105060301</v>
          </cell>
          <cell r="G887" t="str">
            <v>Anejo_III_1_0236</v>
          </cell>
          <cell r="H887" t="str">
            <v>C1_1_0338</v>
          </cell>
        </row>
        <row r="888">
          <cell r="E888" t="str">
            <v>Banesco Holding Hispania, S.L.25100022</v>
          </cell>
          <cell r="F888">
            <v>10503030301</v>
          </cell>
          <cell r="G888" t="str">
            <v>Anejo_III_1_0236</v>
          </cell>
          <cell r="H888" t="str">
            <v>C1_1_0329</v>
          </cell>
        </row>
        <row r="889">
          <cell r="E889" t="str">
            <v>Banesco Holding Hispania, S.L.25100023</v>
          </cell>
          <cell r="F889">
            <v>105060301</v>
          </cell>
          <cell r="G889" t="str">
            <v>Anejo_III_1_0236</v>
          </cell>
          <cell r="H889" t="str">
            <v>C1_1_0338</v>
          </cell>
        </row>
        <row r="890">
          <cell r="E890" t="str">
            <v>Banesco Holding Hispania, S.L.25100024</v>
          </cell>
          <cell r="F890">
            <v>105060301</v>
          </cell>
          <cell r="G890" t="str">
            <v>Anejo_III_1_0236</v>
          </cell>
          <cell r="H890" t="str">
            <v>C1_1_0338</v>
          </cell>
        </row>
        <row r="891">
          <cell r="E891" t="str">
            <v>Banesco Holding Hispania, S.L.25100026</v>
          </cell>
          <cell r="F891">
            <v>1050501</v>
          </cell>
          <cell r="G891" t="str">
            <v>Anejo_III_1_0236</v>
          </cell>
          <cell r="H891" t="str">
            <v>C1_1_0320</v>
          </cell>
        </row>
        <row r="892">
          <cell r="E892" t="str">
            <v>Banesco Holding Hispania, S.L.25100028</v>
          </cell>
          <cell r="F892">
            <v>105060301</v>
          </cell>
          <cell r="G892" t="str">
            <v>Anejo_III_1_0236</v>
          </cell>
          <cell r="H892" t="str">
            <v>C1_1_0338</v>
          </cell>
        </row>
        <row r="893">
          <cell r="E893" t="str">
            <v>Banesco Holding Hispania, S.L.25100031</v>
          </cell>
          <cell r="F893">
            <v>105060301</v>
          </cell>
          <cell r="G893" t="str">
            <v>Anejo_III_1_0236</v>
          </cell>
          <cell r="H893" t="str">
            <v>C1_1_0338</v>
          </cell>
        </row>
        <row r="894">
          <cell r="E894" t="str">
            <v>Banesco Holding Hispania, S.L.25100032</v>
          </cell>
          <cell r="F894">
            <v>105060301</v>
          </cell>
          <cell r="G894" t="str">
            <v>Anejo_III_1_0236</v>
          </cell>
          <cell r="H894" t="str">
            <v>C1_1_0338</v>
          </cell>
        </row>
        <row r="895">
          <cell r="E895" t="str">
            <v>Banesco Holding Hispania, S.L.25100034</v>
          </cell>
          <cell r="F895">
            <v>10503030301</v>
          </cell>
          <cell r="G895" t="str">
            <v>Anejo_III_1_0236</v>
          </cell>
          <cell r="H895" t="str">
            <v>C1_1_0329</v>
          </cell>
        </row>
        <row r="896">
          <cell r="E896" t="str">
            <v>Banesco Holding Hispania, S.L.25100035</v>
          </cell>
          <cell r="F896">
            <v>105060301</v>
          </cell>
          <cell r="G896" t="str">
            <v>Anejo_III_1_0236</v>
          </cell>
          <cell r="H896" t="str">
            <v>C1_1_0338</v>
          </cell>
        </row>
        <row r="897">
          <cell r="E897" t="str">
            <v>Banesco Holding Hispania, S.L.25100036</v>
          </cell>
          <cell r="F897">
            <v>105060301</v>
          </cell>
          <cell r="G897" t="str">
            <v>Anejo_III_1_0236</v>
          </cell>
          <cell r="H897" t="str">
            <v>C1_1_0338</v>
          </cell>
        </row>
        <row r="898">
          <cell r="E898" t="str">
            <v>Banesco Holding Hispania, S.L.25100037</v>
          </cell>
          <cell r="F898">
            <v>105060301</v>
          </cell>
          <cell r="G898" t="str">
            <v>Anejo_III_1_0236</v>
          </cell>
          <cell r="H898" t="str">
            <v>C1_1_0338</v>
          </cell>
        </row>
        <row r="899">
          <cell r="E899" t="str">
            <v>Banesco Holding Hispania, S.L.25100038</v>
          </cell>
          <cell r="F899">
            <v>105060301</v>
          </cell>
          <cell r="G899" t="str">
            <v>Anejo_III_1_0236</v>
          </cell>
          <cell r="H899" t="str">
            <v>C1_1_0338</v>
          </cell>
        </row>
        <row r="900">
          <cell r="E900" t="str">
            <v>Banesco Holding Hispania, S.L.25100039</v>
          </cell>
          <cell r="F900">
            <v>10503030301</v>
          </cell>
          <cell r="G900" t="str">
            <v>Anejo_III_1_0236</v>
          </cell>
          <cell r="H900" t="str">
            <v>C1_1_0329</v>
          </cell>
        </row>
        <row r="901">
          <cell r="E901" t="str">
            <v>Banesco Holding Hispania, S.L.25100040</v>
          </cell>
          <cell r="F901">
            <v>105060301</v>
          </cell>
          <cell r="G901" t="str">
            <v>Anejo_III_1_0236</v>
          </cell>
          <cell r="H901" t="str">
            <v>C1_1_0338</v>
          </cell>
        </row>
        <row r="902">
          <cell r="E902" t="str">
            <v>Banesco Holding Hispania, S.L.25100041</v>
          </cell>
          <cell r="F902">
            <v>105060301</v>
          </cell>
          <cell r="G902" t="str">
            <v>Anejo_III_1_0236</v>
          </cell>
          <cell r="H902" t="str">
            <v>C1_1_0338</v>
          </cell>
        </row>
        <row r="903">
          <cell r="E903" t="str">
            <v>Banesco Holding Hispania, S.L.25100042</v>
          </cell>
          <cell r="F903">
            <v>10503030301</v>
          </cell>
          <cell r="G903" t="str">
            <v>Anejo_III_1_0236</v>
          </cell>
          <cell r="H903" t="str">
            <v>C1_1_0329</v>
          </cell>
        </row>
        <row r="904">
          <cell r="E904" t="str">
            <v>Banesco Holding Hispania, S.L.25100048</v>
          </cell>
          <cell r="F904">
            <v>10503030301</v>
          </cell>
          <cell r="G904" t="str">
            <v>Anejo_III_1_0236</v>
          </cell>
          <cell r="H904" t="str">
            <v>C1_1_0329</v>
          </cell>
        </row>
        <row r="905">
          <cell r="E905" t="str">
            <v>Banesco Holding Hispania, S.L.25100049</v>
          </cell>
          <cell r="F905">
            <v>105060301</v>
          </cell>
          <cell r="G905" t="str">
            <v>Anejo_III_1_0236</v>
          </cell>
          <cell r="H905" t="str">
            <v>C1_1_0338</v>
          </cell>
        </row>
        <row r="906">
          <cell r="E906" t="str">
            <v>Banesco Holding Hispania, S.L.41000005</v>
          </cell>
          <cell r="F906">
            <v>209010206</v>
          </cell>
          <cell r="G906" t="str">
            <v>Anejo_III_1_0865</v>
          </cell>
          <cell r="H906" t="str">
            <v>C1_1_0865</v>
          </cell>
        </row>
        <row r="907">
          <cell r="E907" t="str">
            <v>Banesco Holding Hispania, S.L.41000009</v>
          </cell>
          <cell r="F907">
            <v>209010206</v>
          </cell>
          <cell r="G907" t="str">
            <v>Anejo_III_1_0865</v>
          </cell>
          <cell r="H907" t="str">
            <v>C1_1_0865</v>
          </cell>
        </row>
        <row r="908">
          <cell r="E908" t="str">
            <v>Banesco Holding Hispania, S.L.41000013</v>
          </cell>
          <cell r="F908">
            <v>209010206</v>
          </cell>
          <cell r="G908" t="str">
            <v>Anejo_III_1_0865</v>
          </cell>
          <cell r="H908" t="str">
            <v>C1_1_0865</v>
          </cell>
        </row>
        <row r="909">
          <cell r="E909" t="str">
            <v>Banesco Holding Hispania, S.L.54100051</v>
          </cell>
          <cell r="F909">
            <v>1020203</v>
          </cell>
          <cell r="G909" t="str">
            <v>Anejo_III_1_0024</v>
          </cell>
          <cell r="H909" t="str">
            <v>C1_1_0029</v>
          </cell>
        </row>
        <row r="910">
          <cell r="E910" t="str">
            <v>Banesco Holding Hispania, S.L.54100052</v>
          </cell>
          <cell r="F910">
            <v>1050302030201</v>
          </cell>
          <cell r="G910" t="str">
            <v>Anejo_III_1_0236</v>
          </cell>
          <cell r="H910" t="str">
            <v>C1_1_0329</v>
          </cell>
        </row>
        <row r="911">
          <cell r="E911" t="str">
            <v>Banesco Holding Hispania, S.L.54100053</v>
          </cell>
          <cell r="F911">
            <v>1050302030201</v>
          </cell>
          <cell r="G911" t="str">
            <v>Anejo_III_1_0236</v>
          </cell>
          <cell r="H911" t="str">
            <v>C1_1_0329</v>
          </cell>
        </row>
        <row r="912">
          <cell r="E912" t="str">
            <v>Banesco Holding Hispania, S.L.54100054</v>
          </cell>
          <cell r="F912">
            <v>105060301</v>
          </cell>
          <cell r="G912" t="str">
            <v>Anejo_III_1_0236</v>
          </cell>
          <cell r="H912" t="str">
            <v>C1_1_0338</v>
          </cell>
        </row>
        <row r="913">
          <cell r="E913" t="str">
            <v>Banesco Holding Hispania, S.L.54100055</v>
          </cell>
          <cell r="F913">
            <v>105060301</v>
          </cell>
          <cell r="G913" t="str">
            <v>Anejo_III_1_0236</v>
          </cell>
          <cell r="H913" t="str">
            <v>C1_1_0338</v>
          </cell>
        </row>
        <row r="914">
          <cell r="E914" t="str">
            <v>Banesco Holding Hispania, S.L.54100056</v>
          </cell>
          <cell r="F914">
            <v>10503030301</v>
          </cell>
          <cell r="G914" t="str">
            <v>Anejo_III_1_0236</v>
          </cell>
          <cell r="H914" t="str">
            <v>C1_1_0329</v>
          </cell>
        </row>
        <row r="915">
          <cell r="E915" t="str">
            <v>Banesco Holding Hispania, S.L.54100057</v>
          </cell>
          <cell r="F915">
            <v>1050302030201</v>
          </cell>
          <cell r="G915" t="str">
            <v>Anejo_III_1_0236</v>
          </cell>
          <cell r="H915" t="str">
            <v>C1_1_0329</v>
          </cell>
        </row>
        <row r="916">
          <cell r="E916" t="str">
            <v>Banesco Holding Hispania, S.L.54100058</v>
          </cell>
          <cell r="F916">
            <v>105060301</v>
          </cell>
          <cell r="G916" t="str">
            <v>Anejo_III_1_0236</v>
          </cell>
          <cell r="H916" t="str">
            <v>C1_1_0338</v>
          </cell>
        </row>
        <row r="917">
          <cell r="E917" t="str">
            <v>Banesco Holding Hispania, S.L.54100059</v>
          </cell>
          <cell r="F917">
            <v>10503030301</v>
          </cell>
          <cell r="G917" t="str">
            <v>Anejo_III_1_0236</v>
          </cell>
          <cell r="H917" t="str">
            <v>C1_1_0329</v>
          </cell>
        </row>
        <row r="918">
          <cell r="E918" t="str">
            <v>Banesco Holding Hispania, S.L.54100060</v>
          </cell>
          <cell r="F918">
            <v>10503030301</v>
          </cell>
          <cell r="G918" t="str">
            <v>Anejo_III_1_0236</v>
          </cell>
          <cell r="H918" t="str">
            <v>C1_1_0329</v>
          </cell>
        </row>
        <row r="919">
          <cell r="E919" t="str">
            <v>Banesco Holding Hispania, S.L.54100061</v>
          </cell>
          <cell r="F919">
            <v>10504030201</v>
          </cell>
          <cell r="G919" t="str">
            <v>Anejo_III_1_0236</v>
          </cell>
          <cell r="H919" t="str">
            <v>C1_1_0338</v>
          </cell>
        </row>
        <row r="920">
          <cell r="E920" t="str">
            <v>Banesco Holding Hispania, S.L.54100062</v>
          </cell>
          <cell r="F920">
            <v>10503030301</v>
          </cell>
          <cell r="G920" t="str">
            <v>Anejo_III_1_0236</v>
          </cell>
          <cell r="H920" t="str">
            <v>C1_1_0329</v>
          </cell>
        </row>
        <row r="921">
          <cell r="E921" t="str">
            <v>Banesco Holding Hispania, S.L.54100063</v>
          </cell>
          <cell r="F921">
            <v>105060301</v>
          </cell>
          <cell r="G921" t="str">
            <v>Anejo_III_1_0236</v>
          </cell>
          <cell r="H921" t="str">
            <v>C1_1_0338</v>
          </cell>
        </row>
        <row r="922">
          <cell r="E922" t="str">
            <v>Banesco Holding Hispania, S.L.54100064</v>
          </cell>
          <cell r="F922">
            <v>10503030301</v>
          </cell>
          <cell r="G922" t="str">
            <v>Anejo_III_1_0236</v>
          </cell>
          <cell r="H922" t="str">
            <v>C1_1_0329</v>
          </cell>
        </row>
        <row r="923">
          <cell r="E923" t="str">
            <v>Banesco Holding Hispania, S.L.54100065</v>
          </cell>
          <cell r="F923">
            <v>1020203</v>
          </cell>
          <cell r="G923" t="str">
            <v>Anejo_III_1_0024</v>
          </cell>
          <cell r="H923" t="str">
            <v>C1_1_0029</v>
          </cell>
        </row>
        <row r="924">
          <cell r="E924" t="str">
            <v>Banesco Holding Hispania, S.L.54600001</v>
          </cell>
          <cell r="F924">
            <v>105020201</v>
          </cell>
          <cell r="G924" t="str">
            <v>Anejo_III_1_0236</v>
          </cell>
          <cell r="H924" t="str">
            <v>C1_1_0320</v>
          </cell>
        </row>
        <row r="925">
          <cell r="E925" t="str">
            <v>Banesco Holding Hispania, S.L.54600006</v>
          </cell>
          <cell r="F925">
            <v>10503030301</v>
          </cell>
          <cell r="G925" t="str">
            <v>Anejo_III_1_0236</v>
          </cell>
          <cell r="H925" t="str">
            <v>C1_1_0329</v>
          </cell>
        </row>
        <row r="926">
          <cell r="E926" t="str">
            <v>Banesco Holding Hispania, S.L.54600008</v>
          </cell>
          <cell r="F926">
            <v>105060301</v>
          </cell>
          <cell r="G926" t="str">
            <v>Anejo_III_1_0236</v>
          </cell>
          <cell r="H926" t="str">
            <v>C1_1_0338</v>
          </cell>
        </row>
        <row r="927">
          <cell r="E927" t="str">
            <v>Banesco Holding Hispania, S.L.54600010</v>
          </cell>
          <cell r="F927">
            <v>105060301</v>
          </cell>
          <cell r="G927" t="str">
            <v>Anejo_III_1_0236</v>
          </cell>
          <cell r="H927" t="str">
            <v>C1_1_0338</v>
          </cell>
        </row>
        <row r="928">
          <cell r="E928" t="str">
            <v>Banesco Holding Hispania, S.L.54600011</v>
          </cell>
          <cell r="F928">
            <v>1050302030201</v>
          </cell>
          <cell r="G928" t="str">
            <v>Anejo_III_1_0236</v>
          </cell>
          <cell r="H928" t="str">
            <v>C1_1_0329</v>
          </cell>
        </row>
        <row r="929">
          <cell r="E929" t="str">
            <v>Banesco Holding Hispania, S.L.54600012</v>
          </cell>
          <cell r="F929">
            <v>105060301</v>
          </cell>
          <cell r="G929" t="str">
            <v>Anejo_III_1_0236</v>
          </cell>
          <cell r="H929" t="str">
            <v>C1_1_0338</v>
          </cell>
        </row>
        <row r="930">
          <cell r="E930" t="str">
            <v>Banesco Holding Hispania, S.L.54600018</v>
          </cell>
          <cell r="F930">
            <v>10503030301</v>
          </cell>
          <cell r="G930" t="str">
            <v>Anejo_III_1_0236</v>
          </cell>
          <cell r="H930" t="str">
            <v>C1_1_0329</v>
          </cell>
        </row>
        <row r="931">
          <cell r="E931" t="str">
            <v>Banesco Holding Hispania, S.L.54600019</v>
          </cell>
          <cell r="F931">
            <v>105060301</v>
          </cell>
          <cell r="G931" t="str">
            <v>Anejo_III_1_0236</v>
          </cell>
          <cell r="H931" t="str">
            <v>C1_1_0338</v>
          </cell>
        </row>
        <row r="932">
          <cell r="E932" t="str">
            <v>Banesco Holding Hispania, S.L.54600022</v>
          </cell>
          <cell r="F932">
            <v>10503030301</v>
          </cell>
          <cell r="G932" t="str">
            <v>Anejo_III_1_0236</v>
          </cell>
          <cell r="H932" t="str">
            <v>C1_1_0329</v>
          </cell>
        </row>
        <row r="933">
          <cell r="E933" t="str">
            <v>Banesco Holding Hispania, S.L.54600023</v>
          </cell>
          <cell r="F933">
            <v>105060301</v>
          </cell>
          <cell r="G933" t="str">
            <v>Anejo_III_1_0236</v>
          </cell>
          <cell r="H933" t="str">
            <v>C1_1_0338</v>
          </cell>
        </row>
        <row r="934">
          <cell r="E934" t="str">
            <v>Banesco Holding Hispania, S.L.54600024</v>
          </cell>
          <cell r="F934">
            <v>105060301</v>
          </cell>
          <cell r="G934" t="str">
            <v>Anejo_III_1_0236</v>
          </cell>
          <cell r="H934" t="str">
            <v>C1_1_0338</v>
          </cell>
        </row>
        <row r="935">
          <cell r="E935" t="str">
            <v>Banesco Holding Hispania, S.L.54600026</v>
          </cell>
          <cell r="F935">
            <v>1050501</v>
          </cell>
          <cell r="G935" t="str">
            <v>Anejo_III_1_0236</v>
          </cell>
          <cell r="H935" t="str">
            <v>C1_1_0320</v>
          </cell>
        </row>
        <row r="936">
          <cell r="E936" t="str">
            <v>Banesco Holding Hispania, S.L.54600028</v>
          </cell>
          <cell r="F936">
            <v>105060301</v>
          </cell>
          <cell r="G936" t="str">
            <v>Anejo_III_1_0236</v>
          </cell>
          <cell r="H936" t="str">
            <v>C1_1_0338</v>
          </cell>
        </row>
        <row r="937">
          <cell r="E937" t="str">
            <v>Banesco Holding Hispania, S.L.54600031</v>
          </cell>
          <cell r="F937">
            <v>105060301</v>
          </cell>
          <cell r="G937" t="str">
            <v>Anejo_III_1_0236</v>
          </cell>
          <cell r="H937" t="str">
            <v>C1_1_0338</v>
          </cell>
        </row>
        <row r="938">
          <cell r="E938" t="str">
            <v>Banesco Holding Hispania, S.L.54600032</v>
          </cell>
          <cell r="F938">
            <v>105060301</v>
          </cell>
          <cell r="G938" t="str">
            <v>Anejo_III_1_0236</v>
          </cell>
          <cell r="H938" t="str">
            <v>C1_1_0338</v>
          </cell>
        </row>
        <row r="939">
          <cell r="E939" t="str">
            <v>Banesco Holding Hispania, S.L.54600034</v>
          </cell>
          <cell r="F939">
            <v>10503030301</v>
          </cell>
          <cell r="G939" t="str">
            <v>Anejo_III_1_0236</v>
          </cell>
          <cell r="H939" t="str">
            <v>C1_1_0329</v>
          </cell>
        </row>
        <row r="940">
          <cell r="E940" t="str">
            <v>Banesco Holding Hispania, S.L.54600035</v>
          </cell>
          <cell r="F940">
            <v>105060301</v>
          </cell>
          <cell r="G940" t="str">
            <v>Anejo_III_1_0236</v>
          </cell>
          <cell r="H940" t="str">
            <v>C1_1_0338</v>
          </cell>
        </row>
        <row r="941">
          <cell r="E941" t="str">
            <v>Banesco Holding Hispania, S.L.54600036</v>
          </cell>
          <cell r="F941">
            <v>105060301</v>
          </cell>
          <cell r="G941" t="str">
            <v>Anejo_III_1_0236</v>
          </cell>
          <cell r="H941" t="str">
            <v>C1_1_0338</v>
          </cell>
        </row>
        <row r="942">
          <cell r="E942" t="str">
            <v>Banesco Holding Hispania, S.L.54600037</v>
          </cell>
          <cell r="F942">
            <v>105060301</v>
          </cell>
          <cell r="G942" t="str">
            <v>Anejo_III_1_0236</v>
          </cell>
          <cell r="H942" t="str">
            <v>C1_1_0338</v>
          </cell>
        </row>
        <row r="943">
          <cell r="E943" t="str">
            <v>Banesco Holding Hispania, S.L.54600038</v>
          </cell>
          <cell r="F943">
            <v>105060301</v>
          </cell>
          <cell r="G943" t="str">
            <v>Anejo_III_1_0236</v>
          </cell>
          <cell r="H943" t="str">
            <v>C1_1_0338</v>
          </cell>
        </row>
        <row r="944">
          <cell r="E944" t="str">
            <v>Banesco Holding Hispania, S.L.54600039</v>
          </cell>
          <cell r="F944">
            <v>10503030301</v>
          </cell>
          <cell r="G944" t="str">
            <v>Anejo_III_1_0236</v>
          </cell>
          <cell r="H944" t="str">
            <v>C1_1_0329</v>
          </cell>
        </row>
        <row r="945">
          <cell r="E945" t="str">
            <v>Banesco Holding Hispania, S.L.54600040</v>
          </cell>
          <cell r="F945">
            <v>105060301</v>
          </cell>
          <cell r="G945" t="str">
            <v>Anejo_III_1_0236</v>
          </cell>
          <cell r="H945" t="str">
            <v>C1_1_0338</v>
          </cell>
        </row>
        <row r="946">
          <cell r="E946" t="str">
            <v>Banesco Holding Hispania, S.L.54600041</v>
          </cell>
          <cell r="F946">
            <v>105060301</v>
          </cell>
          <cell r="G946" t="str">
            <v>Anejo_III_1_0236</v>
          </cell>
          <cell r="H946" t="str">
            <v>C1_1_0338</v>
          </cell>
        </row>
        <row r="947">
          <cell r="E947" t="str">
            <v>Banesco Holding Hispania, S.L.54600042</v>
          </cell>
          <cell r="F947">
            <v>10503030301</v>
          </cell>
          <cell r="G947" t="str">
            <v>Anejo_III_1_0236</v>
          </cell>
          <cell r="H947" t="str">
            <v>C1_1_0329</v>
          </cell>
        </row>
        <row r="948">
          <cell r="E948" t="str">
            <v>Banesco Holding Hispania, S.L.54600048</v>
          </cell>
          <cell r="F948">
            <v>10503030301</v>
          </cell>
          <cell r="G948" t="str">
            <v>Anejo_III_1_0236</v>
          </cell>
          <cell r="H948" t="str">
            <v>C1_1_0329</v>
          </cell>
        </row>
        <row r="949">
          <cell r="E949" t="str">
            <v>Banesco Holding Hispania, S.L.54600049</v>
          </cell>
          <cell r="F949">
            <v>105060301</v>
          </cell>
          <cell r="G949" t="str">
            <v>Anejo_III_1_0236</v>
          </cell>
          <cell r="H949" t="str">
            <v>C1_1_0338</v>
          </cell>
        </row>
        <row r="950">
          <cell r="E950" t="str">
            <v>Banesco Holding Hispania, S.L.54600052</v>
          </cell>
          <cell r="F950">
            <v>10503030301</v>
          </cell>
          <cell r="G950" t="str">
            <v>Anejo_III_1_0236</v>
          </cell>
          <cell r="H950" t="str">
            <v>C1_1_0329</v>
          </cell>
        </row>
        <row r="951">
          <cell r="E951" t="str">
            <v>Banesco Holding Hispania, S.L.54600053</v>
          </cell>
          <cell r="F951">
            <v>10503030301</v>
          </cell>
          <cell r="G951" t="str">
            <v>Anejo_III_1_0236</v>
          </cell>
          <cell r="H951" t="str">
            <v>C1_1_0329</v>
          </cell>
        </row>
        <row r="952">
          <cell r="E952" t="str">
            <v>Banesco Holding Hispania, S.L.54600054</v>
          </cell>
          <cell r="F952">
            <v>105060301</v>
          </cell>
          <cell r="G952" t="str">
            <v>Anejo_III_1_0236</v>
          </cell>
          <cell r="H952" t="str">
            <v>C1_1_0338</v>
          </cell>
        </row>
        <row r="953">
          <cell r="E953" t="str">
            <v>Banesco Holding Hispania, S.L.54600055</v>
          </cell>
          <cell r="F953">
            <v>105060301</v>
          </cell>
          <cell r="G953" t="str">
            <v>Anejo_III_1_0236</v>
          </cell>
          <cell r="H953" t="str">
            <v>C1_1_0338</v>
          </cell>
        </row>
        <row r="954">
          <cell r="E954" t="str">
            <v>Banesco Holding Hispania, S.L.54600056</v>
          </cell>
          <cell r="F954">
            <v>10503030301</v>
          </cell>
          <cell r="G954" t="str">
            <v>Anejo_III_1_0236</v>
          </cell>
          <cell r="H954" t="str">
            <v>C1_1_0329</v>
          </cell>
        </row>
        <row r="955">
          <cell r="E955" t="str">
            <v>Banesco Holding Hispania, S.L.54600057</v>
          </cell>
          <cell r="F955">
            <v>10503030301</v>
          </cell>
          <cell r="G955" t="str">
            <v>Anejo_III_1_0236</v>
          </cell>
          <cell r="H955" t="str">
            <v>C1_1_0329</v>
          </cell>
        </row>
        <row r="956">
          <cell r="E956" t="str">
            <v>Banesco Holding Hispania, S.L.54600058</v>
          </cell>
          <cell r="F956">
            <v>105060301</v>
          </cell>
          <cell r="G956" t="str">
            <v>Anejo_III_1_0236</v>
          </cell>
          <cell r="H956" t="str">
            <v>C1_1_0338</v>
          </cell>
        </row>
        <row r="957">
          <cell r="E957" t="str">
            <v>Banesco Holding Hispania, S.L.54600059</v>
          </cell>
          <cell r="F957">
            <v>10503030301</v>
          </cell>
          <cell r="G957" t="str">
            <v>Anejo_III_1_0236</v>
          </cell>
          <cell r="H957" t="str">
            <v>C1_1_0329</v>
          </cell>
        </row>
        <row r="958">
          <cell r="E958" t="str">
            <v>Banesco Holding Hispania, S.L.54600060</v>
          </cell>
          <cell r="F958">
            <v>10503030301</v>
          </cell>
          <cell r="G958" t="str">
            <v>Anejo_III_1_0236</v>
          </cell>
          <cell r="H958" t="str">
            <v>C1_1_0329</v>
          </cell>
        </row>
        <row r="959">
          <cell r="E959" t="str">
            <v>Banesco Holding Hispania, S.L.54600061</v>
          </cell>
          <cell r="F959">
            <v>10504030201</v>
          </cell>
          <cell r="G959" t="str">
            <v>Anejo_III_1_0236</v>
          </cell>
          <cell r="H959" t="str">
            <v>C1_1_0338</v>
          </cell>
        </row>
        <row r="960">
          <cell r="E960" t="str">
            <v>Banesco Holding Hispania, S.L.54600062</v>
          </cell>
          <cell r="F960">
            <v>10503030301</v>
          </cell>
          <cell r="G960" t="str">
            <v>Anejo_III_1_0236</v>
          </cell>
          <cell r="H960" t="str">
            <v>C1_1_0329</v>
          </cell>
        </row>
        <row r="961">
          <cell r="E961" t="str">
            <v>Banesco Holding Hispania, S.L.54600063</v>
          </cell>
          <cell r="F961">
            <v>105060301</v>
          </cell>
          <cell r="G961" t="str">
            <v>Anejo_III_1_0236</v>
          </cell>
          <cell r="H961" t="str">
            <v>C1_1_0338</v>
          </cell>
        </row>
        <row r="962">
          <cell r="E962" t="str">
            <v>Banesco Holding Hispania, S.L.54600064</v>
          </cell>
          <cell r="F962">
            <v>10503030301</v>
          </cell>
          <cell r="G962" t="str">
            <v>Anejo_III_1_0236</v>
          </cell>
          <cell r="H962" t="str">
            <v>C1_1_0329</v>
          </cell>
        </row>
        <row r="963">
          <cell r="E963" t="str">
            <v>Banesco Holding Hispania, S.L.54600109</v>
          </cell>
          <cell r="F963">
            <v>10503030301</v>
          </cell>
          <cell r="G963" t="str">
            <v>Anejo_III_1_0236</v>
          </cell>
          <cell r="H963" t="str">
            <v>C1_1_0329</v>
          </cell>
        </row>
        <row r="964">
          <cell r="E964" t="str">
            <v>Banesco Holding Hispania, S.L.62300002</v>
          </cell>
          <cell r="F964">
            <v>5141601</v>
          </cell>
          <cell r="G964" t="str">
            <v>Anejo_III_2_0082</v>
          </cell>
          <cell r="H964" t="str">
            <v xml:space="preserve">C3_1_0435 </v>
          </cell>
        </row>
        <row r="965">
          <cell r="E965" t="str">
            <v>Banesco Holding Hispania, S.L.62600000</v>
          </cell>
          <cell r="F965">
            <v>5141601</v>
          </cell>
          <cell r="G965" t="str">
            <v>Anejo_III_2_0082</v>
          </cell>
          <cell r="H965" t="str">
            <v xml:space="preserve">C3_1_0435 </v>
          </cell>
        </row>
        <row r="966">
          <cell r="E966" t="str">
            <v>Banesco Holding Hispania, S.L.66630000</v>
          </cell>
          <cell r="F966">
            <v>5080102</v>
          </cell>
          <cell r="G966" t="str">
            <v>Anejo_III_2_0041</v>
          </cell>
          <cell r="H966" t="str">
            <v xml:space="preserve">C3_1_0351 </v>
          </cell>
        </row>
        <row r="967">
          <cell r="E967" t="str">
            <v>Banesco Holding Hispania, S.L.66800000</v>
          </cell>
          <cell r="F967">
            <v>50901</v>
          </cell>
          <cell r="G967" t="str">
            <v>Anejo_III_2_0050</v>
          </cell>
          <cell r="H967" t="str">
            <v xml:space="preserve">C3_1_0385 </v>
          </cell>
        </row>
        <row r="968">
          <cell r="E968" t="str">
            <v>Banesco Holding Hispania, S.L.76330000</v>
          </cell>
          <cell r="F968">
            <v>5080101</v>
          </cell>
          <cell r="G968" t="str">
            <v>Anejo_III_2_0041</v>
          </cell>
          <cell r="H968" t="str">
            <v xml:space="preserve">C3_1_0351 </v>
          </cell>
        </row>
        <row r="969">
          <cell r="E969" t="str">
            <v>Banesco Holding Hispania, S.L.76630000</v>
          </cell>
          <cell r="F969">
            <v>5080101</v>
          </cell>
          <cell r="G969" t="str">
            <v>Anejo_III_2_0041</v>
          </cell>
          <cell r="H969" t="str">
            <v xml:space="preserve">C3_1_0351 </v>
          </cell>
        </row>
        <row r="970">
          <cell r="E970" t="str">
            <v>Banesco Holding Financiero 2, S.L.12101300</v>
          </cell>
          <cell r="F970">
            <v>30303010201</v>
          </cell>
          <cell r="G970" t="str">
            <v>Anejo_III_1_1033</v>
          </cell>
          <cell r="H970" t="str">
            <v>C1_1_1034</v>
          </cell>
        </row>
        <row r="971">
          <cell r="E971" t="str">
            <v>Banesco Holding Financiero 2, S.L.41000004</v>
          </cell>
          <cell r="F971">
            <v>209010206</v>
          </cell>
          <cell r="G971" t="str">
            <v>Anejo_III_1_0865</v>
          </cell>
          <cell r="H971" t="str">
            <v>C1_1_0865</v>
          </cell>
        </row>
        <row r="972">
          <cell r="E972" t="str">
            <v>Banesco Holding Financiero 2, S.L.41000005</v>
          </cell>
          <cell r="F972">
            <v>209010206</v>
          </cell>
          <cell r="G972" t="str">
            <v>Anejo_III_1_0865</v>
          </cell>
          <cell r="H972" t="str">
            <v>C1_1_0865</v>
          </cell>
        </row>
        <row r="973">
          <cell r="E973" t="str">
            <v>Banesco Holding Financiero 2, S.L.55230003</v>
          </cell>
          <cell r="F973">
            <v>2090706</v>
          </cell>
          <cell r="G973" t="str">
            <v>Anejo_III_1_0865</v>
          </cell>
          <cell r="H973" t="str">
            <v>C1_1_0865</v>
          </cell>
        </row>
        <row r="974">
          <cell r="E974" t="str">
            <v>Banesco Holding Hispania, S.L.54600007</v>
          </cell>
          <cell r="F974">
            <v>10503030301</v>
          </cell>
          <cell r="G974" t="str">
            <v>Anejo_III_1_0236</v>
          </cell>
          <cell r="H974" t="str">
            <v>C1_1_0329</v>
          </cell>
        </row>
        <row r="975">
          <cell r="E975" t="str">
            <v>Banesco Holding Hispania, S.L.54600009</v>
          </cell>
          <cell r="F975">
            <v>10503030301</v>
          </cell>
          <cell r="G975" t="str">
            <v>Anejo_III_1_0236</v>
          </cell>
          <cell r="H975" t="str">
            <v>C1_1_0329</v>
          </cell>
        </row>
        <row r="976">
          <cell r="E976" t="str">
            <v>Banesco Holding Hispania, S.L.54600017</v>
          </cell>
          <cell r="F976">
            <v>105060301</v>
          </cell>
          <cell r="G976" t="str">
            <v>Anejo_III_1_0236</v>
          </cell>
          <cell r="H976" t="str">
            <v>C1_1_0338</v>
          </cell>
        </row>
        <row r="977">
          <cell r="E977" t="str">
            <v>Banesco Holding Hispania, S.L.54600021</v>
          </cell>
          <cell r="F977">
            <v>105060301</v>
          </cell>
          <cell r="G977" t="str">
            <v>Anejo_III_1_0236</v>
          </cell>
          <cell r="H977" t="str">
            <v>C1_1_0338</v>
          </cell>
        </row>
        <row r="978">
          <cell r="E978" t="str">
            <v>Begestión Altamar, S.L.473</v>
          </cell>
          <cell r="F978">
            <v>1170101</v>
          </cell>
          <cell r="G978" t="str">
            <v>Anejo_III_1_0506</v>
          </cell>
          <cell r="H978" t="str">
            <v>C1_1_0506</v>
          </cell>
        </row>
        <row r="979">
          <cell r="E979" t="str">
            <v>Begestión Altamar, S.L.121</v>
          </cell>
          <cell r="F979">
            <v>30303010201</v>
          </cell>
          <cell r="G979" t="str">
            <v>Anejo_III_1_1033</v>
          </cell>
          <cell r="H979" t="str">
            <v>C1_1_1034</v>
          </cell>
        </row>
        <row r="980">
          <cell r="E980" t="str">
            <v>Bahaus Investment Sicavc/c</v>
          </cell>
          <cell r="F980">
            <v>102050103</v>
          </cell>
          <cell r="G980" t="str">
            <v>Anejo_III_1_0019</v>
          </cell>
          <cell r="H980" t="str">
            <v>C1_1_0035</v>
          </cell>
        </row>
        <row r="981">
          <cell r="E981" t="str">
            <v>Bahaus Investment SicavIPF</v>
          </cell>
          <cell r="F981">
            <v>1020203</v>
          </cell>
          <cell r="G981" t="str">
            <v>Anejo_III_1_0019</v>
          </cell>
          <cell r="H981" t="str">
            <v>C1_1_0029</v>
          </cell>
        </row>
        <row r="982">
          <cell r="E982" t="str">
            <v>Bahaus Investment SicavRF</v>
          </cell>
          <cell r="F982">
            <v>10502010101</v>
          </cell>
          <cell r="G982" t="str">
            <v>Anejo_III_1_0019</v>
          </cell>
          <cell r="H982" t="str">
            <v>C1_1_0320</v>
          </cell>
        </row>
        <row r="983">
          <cell r="E983" t="str">
            <v>Bahaus Investment SicavRVN 1</v>
          </cell>
          <cell r="F983">
            <v>106010201</v>
          </cell>
          <cell r="G983" t="str">
            <v>Anejo_III_1_0019</v>
          </cell>
          <cell r="H983" t="str">
            <v>C1_1_0350</v>
          </cell>
        </row>
        <row r="984">
          <cell r="E984" t="str">
            <v>Bahaus Investment SicavRVN 2</v>
          </cell>
          <cell r="F984">
            <v>106010201</v>
          </cell>
          <cell r="G984" t="str">
            <v>Anejo_III_1_0019</v>
          </cell>
          <cell r="H984" t="str">
            <v>C1_1_0350</v>
          </cell>
        </row>
        <row r="985">
          <cell r="E985" t="str">
            <v>Bahaus Investment SicavRVE 3</v>
          </cell>
          <cell r="F985">
            <v>106020101</v>
          </cell>
          <cell r="G985" t="str">
            <v>Anejo_III_1_0019</v>
          </cell>
          <cell r="H985" t="str">
            <v>C1_1_0350</v>
          </cell>
        </row>
        <row r="986">
          <cell r="E986" t="str">
            <v>Bahaus Investment SicavPN</v>
          </cell>
          <cell r="F986">
            <v>30303010201</v>
          </cell>
          <cell r="G986" t="str">
            <v>Anejo_III_1_1033</v>
          </cell>
          <cell r="H986" t="str">
            <v>C1_1_1034</v>
          </cell>
        </row>
        <row r="987">
          <cell r="E987" t="str">
            <v>Banesco HHF10000000</v>
          </cell>
          <cell r="F987">
            <v>30301010101</v>
          </cell>
          <cell r="G987" t="str">
            <v>Anejo_III_1_1022</v>
          </cell>
          <cell r="H987" t="str">
            <v>C1_1_1022</v>
          </cell>
        </row>
        <row r="988">
          <cell r="E988" t="str">
            <v>Banesco HHF11300000</v>
          </cell>
          <cell r="F988">
            <v>30303010201</v>
          </cell>
          <cell r="G988" t="str">
            <v>Anejo_III_1_1033</v>
          </cell>
          <cell r="H988" t="str">
            <v>C1_1_1034</v>
          </cell>
        </row>
        <row r="989">
          <cell r="E989" t="str">
            <v>Banesco HHF55230001</v>
          </cell>
          <cell r="F989">
            <v>2090706</v>
          </cell>
          <cell r="G989" t="str">
            <v>Anejo_III_1_0865</v>
          </cell>
          <cell r="H989" t="str">
            <v>C1_1_0865</v>
          </cell>
        </row>
        <row r="990">
          <cell r="E990" t="str">
            <v>Banesco HHF57200001</v>
          </cell>
          <cell r="F990">
            <v>102050103</v>
          </cell>
          <cell r="G990" t="str">
            <v>Anejo_III_1_0024</v>
          </cell>
          <cell r="H990" t="str">
            <v>C1_1_0035</v>
          </cell>
        </row>
        <row r="991">
          <cell r="E991" t="str">
            <v>Banesco HHF62600000</v>
          </cell>
          <cell r="F991">
            <v>5141601</v>
          </cell>
          <cell r="G991" t="str">
            <v>Anejo_III_2_0082</v>
          </cell>
          <cell r="H991" t="str">
            <v xml:space="preserve">C3_1_0435 </v>
          </cell>
        </row>
        <row r="992">
          <cell r="E992" t="str">
            <v>Banesco Holding Hispania, S.L.16350002</v>
          </cell>
          <cell r="F992">
            <v>2090706</v>
          </cell>
          <cell r="G992" t="str">
            <v>Anejo_III_1_0865</v>
          </cell>
          <cell r="H992" t="str">
            <v>C1_1_0865</v>
          </cell>
        </row>
        <row r="993">
          <cell r="E993" t="str">
            <v>Banesco Holding Hispania, S.L.24250001</v>
          </cell>
          <cell r="F993">
            <v>10404050303</v>
          </cell>
          <cell r="G993" t="str">
            <v>Anejo_III_1_0074</v>
          </cell>
          <cell r="H993" t="str">
            <v>C1_1_0216</v>
          </cell>
        </row>
        <row r="994">
          <cell r="E994" t="str">
            <v>Banesco Holding Hispania, S.L.41000008</v>
          </cell>
          <cell r="F994">
            <v>209010206</v>
          </cell>
          <cell r="G994" t="str">
            <v>Anejo_III_1_0865</v>
          </cell>
          <cell r="H994" t="str">
            <v>C1_1_0865</v>
          </cell>
        </row>
        <row r="995">
          <cell r="E995" t="str">
            <v>Banesco Holding Hispania, S.L.41000010</v>
          </cell>
          <cell r="F995">
            <v>209010206</v>
          </cell>
          <cell r="G995" t="str">
            <v>Anejo_III_1_0865</v>
          </cell>
          <cell r="H995" t="str">
            <v>C1_1_0865</v>
          </cell>
        </row>
        <row r="996">
          <cell r="E996" t="str">
            <v>Banesco Holding Hispania, S.L.41000017</v>
          </cell>
          <cell r="F996">
            <v>209010206</v>
          </cell>
          <cell r="G996" t="str">
            <v>Anejo_III_1_0865</v>
          </cell>
          <cell r="H996" t="str">
            <v>C1_1_0865</v>
          </cell>
        </row>
        <row r="997">
          <cell r="E997" t="str">
            <v>Banesco Holding Hispania, S.L.41000018</v>
          </cell>
          <cell r="F997">
            <v>209010206</v>
          </cell>
          <cell r="G997" t="str">
            <v>Anejo_III_1_0865</v>
          </cell>
          <cell r="H997" t="str">
            <v>C1_1_0865</v>
          </cell>
        </row>
        <row r="998">
          <cell r="E998" t="str">
            <v>Banesco Holding Hispania, S.L.47510001</v>
          </cell>
          <cell r="F998">
            <v>2150101</v>
          </cell>
          <cell r="G998" t="str">
            <v>Anejo_III_1_0931</v>
          </cell>
          <cell r="H998" t="str">
            <v>C1_1_0931</v>
          </cell>
        </row>
        <row r="999">
          <cell r="E999" t="str">
            <v>Banesco Holding Hispania, S.L.54100067</v>
          </cell>
          <cell r="F999">
            <v>1020203</v>
          </cell>
          <cell r="G999" t="str">
            <v>Anejo_III_1_0024</v>
          </cell>
          <cell r="H999" t="str">
            <v>C1_1_0029</v>
          </cell>
        </row>
        <row r="1000">
          <cell r="E1000" t="str">
            <v>Banesco Holding Hispania, S.L.57200003</v>
          </cell>
          <cell r="F1000">
            <v>102050103</v>
          </cell>
          <cell r="G1000" t="str">
            <v>Anejo_III_1_0024</v>
          </cell>
          <cell r="H1000" t="str">
            <v>C1_1_0035</v>
          </cell>
        </row>
        <row r="1001">
          <cell r="E1001" t="str">
            <v>Banesco Holding Hispania, S.L.57300002</v>
          </cell>
          <cell r="F1001">
            <v>102050103</v>
          </cell>
          <cell r="G1001" t="str">
            <v>Anejo_III_1_0024</v>
          </cell>
          <cell r="H1001" t="str">
            <v>C1_1_0035</v>
          </cell>
        </row>
        <row r="1002">
          <cell r="E1002" t="str">
            <v>Banesco Holding Hispania, S.L.57300003</v>
          </cell>
          <cell r="F1002">
            <v>102050103</v>
          </cell>
          <cell r="G1002" t="str">
            <v>Anejo_III_1_0024</v>
          </cell>
          <cell r="H1002" t="str">
            <v>C1_1_0035</v>
          </cell>
        </row>
        <row r="1003">
          <cell r="E1003" t="str">
            <v>Banesco Holding Hispania, S.L.57300004</v>
          </cell>
          <cell r="F1003">
            <v>102050103</v>
          </cell>
          <cell r="G1003" t="str">
            <v>Anejo_III_1_0024</v>
          </cell>
          <cell r="H1003" t="str">
            <v>C1_1_0035</v>
          </cell>
        </row>
        <row r="1004">
          <cell r="E1004" t="str">
            <v>Banesco Holding Hispania, S.L.66220000</v>
          </cell>
          <cell r="F1004">
            <v>5021001</v>
          </cell>
          <cell r="G1004" t="str">
            <v>Anejo_III_2_0005</v>
          </cell>
          <cell r="H1004" t="str">
            <v xml:space="preserve">C3_1_0247 </v>
          </cell>
        </row>
        <row r="1005">
          <cell r="E1005" t="str">
            <v>Banesco Holding Hispania, S.L.66900000</v>
          </cell>
          <cell r="F1005">
            <v>5021001</v>
          </cell>
          <cell r="G1005" t="str">
            <v>Anejo_III_2_0005</v>
          </cell>
          <cell r="H1005" t="str">
            <v xml:space="preserve">C3_1_0247 </v>
          </cell>
        </row>
        <row r="1006">
          <cell r="E1006" t="str">
            <v>Banesco Holding Hispania, S.L.76800000</v>
          </cell>
          <cell r="F1006">
            <v>50901</v>
          </cell>
          <cell r="G1006" t="str">
            <v>Anejo_III_2_0050</v>
          </cell>
          <cell r="H1006" t="str">
            <v xml:space="preserve">C3_1_0385 </v>
          </cell>
        </row>
        <row r="1007">
          <cell r="E1007" t="str">
            <v>Banesco Holding Hispania, S.L.76900000</v>
          </cell>
          <cell r="F1007">
            <v>5010901</v>
          </cell>
          <cell r="G1007" t="str">
            <v>Anejo_III_2_0001</v>
          </cell>
          <cell r="H1007" t="str">
            <v xml:space="preserve">C3_1_0136 </v>
          </cell>
        </row>
        <row r="1008">
          <cell r="E1008" t="str">
            <v>Bahaus Investment SicavOA</v>
          </cell>
          <cell r="F1008">
            <v>1080702</v>
          </cell>
          <cell r="G1008" t="str">
            <v>Anejo_III_1_0074</v>
          </cell>
          <cell r="H1008" t="str">
            <v>C1_1_0384</v>
          </cell>
        </row>
        <row r="1009">
          <cell r="E1009" t="str">
            <v>Bahaus Investment SicavOA2</v>
          </cell>
          <cell r="F1009">
            <v>1080702</v>
          </cell>
          <cell r="G1009" t="str">
            <v>Anejo_III_1_0019</v>
          </cell>
          <cell r="H1009" t="str">
            <v>C1_1_0384</v>
          </cell>
        </row>
        <row r="1010">
          <cell r="E1010" t="str">
            <v>Bahaus Investment SicavOP</v>
          </cell>
          <cell r="F1010">
            <v>2090706</v>
          </cell>
          <cell r="G1010" t="str">
            <v>Anejo_III_1_0865</v>
          </cell>
          <cell r="H1010" t="str">
            <v>C1_1_0865</v>
          </cell>
        </row>
        <row r="1011">
          <cell r="E1011" t="str">
            <v>Banesco Holding Financiero 2, S.L.17000001</v>
          </cell>
          <cell r="F1011">
            <v>2090706</v>
          </cell>
          <cell r="G1011" t="str">
            <v>Anejo_III_1_0865</v>
          </cell>
          <cell r="H1011" t="str">
            <v>C1_1_0865</v>
          </cell>
        </row>
        <row r="1012">
          <cell r="E1012" t="str">
            <v>Banesco Holding Financiero 2, S.L.24030003</v>
          </cell>
          <cell r="F1012">
            <v>11203010201</v>
          </cell>
          <cell r="G1012" t="str">
            <v>Anejo_III_1_0440</v>
          </cell>
          <cell r="H1012" t="str">
            <v>C1_1_0443</v>
          </cell>
        </row>
        <row r="1013">
          <cell r="E1013" t="str">
            <v>Banesco Holding Financiero 2, S.L.55250001</v>
          </cell>
          <cell r="F1013">
            <v>2090706</v>
          </cell>
          <cell r="G1013" t="str">
            <v>Anejo_III_1_0865</v>
          </cell>
          <cell r="H1013" t="str">
            <v>C1_1_0865</v>
          </cell>
        </row>
        <row r="1014">
          <cell r="E1014" t="str">
            <v>Banesco Holding Financiero 2, S.L.57200003</v>
          </cell>
          <cell r="F1014">
            <v>102050103</v>
          </cell>
          <cell r="G1014" t="str">
            <v>Anejo_III_1_0024</v>
          </cell>
          <cell r="H1014" t="str">
            <v>C1_1_0035</v>
          </cell>
        </row>
        <row r="1015">
          <cell r="E1015" t="str">
            <v>Banesco Holding Financiero 2, S.L.57300001</v>
          </cell>
          <cell r="F1015">
            <v>102050103</v>
          </cell>
          <cell r="G1015" t="str">
            <v>Anejo_III_1_0024</v>
          </cell>
          <cell r="H1015" t="str">
            <v>C1_1_0035</v>
          </cell>
        </row>
        <row r="1016">
          <cell r="E1016" t="str">
            <v>Banesco Holding Financiero 2, S.L.66240000</v>
          </cell>
          <cell r="F1016">
            <v>5021001</v>
          </cell>
          <cell r="G1016" t="str">
            <v>Anejo_III_2_0005</v>
          </cell>
          <cell r="H1016" t="str">
            <v xml:space="preserve">C3_1_0247 </v>
          </cell>
        </row>
        <row r="1017">
          <cell r="E1017" t="str">
            <v>Banesco Holding Financiero 2, S.L.66800000</v>
          </cell>
          <cell r="F1017">
            <v>50901</v>
          </cell>
          <cell r="G1017" t="str">
            <v>Anejo_III_2_0050</v>
          </cell>
          <cell r="H1017" t="str">
            <v xml:space="preserve">C3_1_0385 </v>
          </cell>
        </row>
        <row r="1018">
          <cell r="E1018" t="str">
            <v>Banesco Holding Financiero 2, S.L.67800001</v>
          </cell>
          <cell r="F1018">
            <v>5141501</v>
          </cell>
          <cell r="G1018" t="str">
            <v>Anejo_III_2_0082</v>
          </cell>
          <cell r="H1018" t="str">
            <v xml:space="preserve">C3_1_0435 </v>
          </cell>
        </row>
        <row r="1019">
          <cell r="E1019" t="str">
            <v>Banesco Holding Financiero 2, S.L.76800000</v>
          </cell>
          <cell r="F1019">
            <v>50901</v>
          </cell>
          <cell r="G1019" t="str">
            <v>Anejo_III_2_0050</v>
          </cell>
          <cell r="H1019" t="str">
            <v xml:space="preserve">C3_1_0385 </v>
          </cell>
        </row>
        <row r="1020">
          <cell r="E1020" t="str">
            <v>Banesco Holding Hispania, S.L.24250002</v>
          </cell>
          <cell r="F1020">
            <v>10404090203</v>
          </cell>
          <cell r="G1020" t="str">
            <v>Anejo_III_1_0074</v>
          </cell>
          <cell r="H1020" t="str">
            <v>C1_1_0230</v>
          </cell>
        </row>
        <row r="1021">
          <cell r="E1021" t="str">
            <v>Banesco Holding Hispania, S.L.41000019</v>
          </cell>
          <cell r="F1021">
            <v>209010206</v>
          </cell>
          <cell r="G1021" t="str">
            <v>Anejo_III_1_0865</v>
          </cell>
          <cell r="H1021" t="str">
            <v>C1_1_0865</v>
          </cell>
        </row>
        <row r="1022">
          <cell r="E1022" t="str">
            <v>Banesco Holding Hispania, S.L.41000022</v>
          </cell>
          <cell r="F1022">
            <v>209010206</v>
          </cell>
          <cell r="G1022" t="str">
            <v>Anejo_III_1_0865</v>
          </cell>
          <cell r="H1022" t="str">
            <v>C1_1_0865</v>
          </cell>
        </row>
        <row r="1023">
          <cell r="E1023" t="str">
            <v>Banesco Holding Hispania, S.L.47400001</v>
          </cell>
          <cell r="F1023">
            <v>1170201</v>
          </cell>
          <cell r="G1023" t="str">
            <v>Anejo_III_1_0507</v>
          </cell>
          <cell r="H1023" t="str">
            <v>C1_1_0507</v>
          </cell>
        </row>
        <row r="1024">
          <cell r="E1024" t="str">
            <v>Banesco Holding Hispania, S.L.55250002</v>
          </cell>
          <cell r="F1024">
            <v>2090706</v>
          </cell>
          <cell r="G1024" t="str">
            <v>Anejo_III_1_0865</v>
          </cell>
          <cell r="H1024" t="str">
            <v>C1_1_0865</v>
          </cell>
        </row>
        <row r="1025">
          <cell r="E1025" t="str">
            <v>Banesco Holding Hispania, S.L.62100000</v>
          </cell>
          <cell r="F1025">
            <v>514010101</v>
          </cell>
          <cell r="G1025" t="str">
            <v>Anejo_III_2_0082</v>
          </cell>
          <cell r="H1025" t="str">
            <v xml:space="preserve">C3_1_0435 </v>
          </cell>
        </row>
        <row r="1026">
          <cell r="E1026" t="str">
            <v>Banesco Holding Hispania, S.L.62300099</v>
          </cell>
          <cell r="F1026">
            <v>5141601</v>
          </cell>
          <cell r="G1026" t="str">
            <v>Anejo_III_2_0082</v>
          </cell>
          <cell r="H1026" t="str">
            <v xml:space="preserve">C3_1_0435 </v>
          </cell>
        </row>
        <row r="1027">
          <cell r="E1027" t="str">
            <v>Banesco Holding Hispania, S.L.63010000</v>
          </cell>
          <cell r="F1027">
            <v>523010101</v>
          </cell>
          <cell r="G1027" t="str">
            <v>Anejo_III_2_0150</v>
          </cell>
          <cell r="H1027" t="str">
            <v xml:space="preserve">C3_1_0607 </v>
          </cell>
        </row>
        <row r="1028">
          <cell r="E1028" t="str">
            <v>Banesco Holding Hispania, S.L.76202000</v>
          </cell>
          <cell r="F1028">
            <v>5010901</v>
          </cell>
          <cell r="G1028" t="str">
            <v>Anejo_III_2_0001</v>
          </cell>
          <cell r="H1028" t="str">
            <v xml:space="preserve">C3_1_0136 </v>
          </cell>
        </row>
        <row r="1029">
          <cell r="E1029" t="str">
            <v>Banesco Holding Financiero 2, S.L.11800000</v>
          </cell>
          <cell r="F1029">
            <v>30303010201</v>
          </cell>
          <cell r="G1029" t="str">
            <v>Anejo_III_1_1033</v>
          </cell>
          <cell r="H1029" t="str">
            <v>C1_1_1034</v>
          </cell>
        </row>
        <row r="1030">
          <cell r="E1030" t="str">
            <v>Banesco Holding Financiero 2, S.L.41000010</v>
          </cell>
          <cell r="F1030">
            <v>209010206</v>
          </cell>
          <cell r="G1030" t="str">
            <v>Anejo_III_1_0865</v>
          </cell>
          <cell r="H1030" t="str">
            <v>C1_1_0865</v>
          </cell>
        </row>
        <row r="1031">
          <cell r="E1031" t="str">
            <v>Banesco Holding Financiero 2, S.L.47400001</v>
          </cell>
          <cell r="F1031">
            <v>1170201</v>
          </cell>
          <cell r="G1031" t="str">
            <v>Anejo_III_1_0507</v>
          </cell>
          <cell r="H1031" t="str">
            <v>C1_1_0507</v>
          </cell>
        </row>
        <row r="1032">
          <cell r="E1032" t="str">
            <v>Banesco Holding Financiero 2, S.L.47520000</v>
          </cell>
          <cell r="F1032">
            <v>2150101</v>
          </cell>
          <cell r="G1032" t="str">
            <v>Anejo_III_1_0931</v>
          </cell>
          <cell r="H1032" t="str">
            <v>C1_1_0931</v>
          </cell>
        </row>
        <row r="1033">
          <cell r="E1033" t="str">
            <v>Banesco Holding Financiero 2, S.L.62100000</v>
          </cell>
          <cell r="F1033">
            <v>514010101</v>
          </cell>
          <cell r="G1033" t="str">
            <v>Anejo_III_2_0082</v>
          </cell>
          <cell r="H1033" t="str">
            <v xml:space="preserve">C3_1_0435 </v>
          </cell>
        </row>
        <row r="1034">
          <cell r="E1034" t="str">
            <v>Banesco Holding Financiero 2, S.L.63000000</v>
          </cell>
          <cell r="F1034">
            <v>523010101</v>
          </cell>
          <cell r="G1034" t="str">
            <v>Anejo_III_2_0150</v>
          </cell>
          <cell r="H1034" t="str">
            <v xml:space="preserve">C3_1_0607 </v>
          </cell>
        </row>
        <row r="1035">
          <cell r="E1035" t="str">
            <v>Banesco Holding Hispania, S.L.63300000</v>
          </cell>
          <cell r="F1035">
            <v>523010201</v>
          </cell>
          <cell r="G1035" t="str">
            <v>Anejo_III_2_0150</v>
          </cell>
          <cell r="H1035" t="str">
            <v xml:space="preserve">C3_1_0608 </v>
          </cell>
        </row>
        <row r="1036">
          <cell r="E1036" t="str">
            <v>Begestión Altamar, S.L.6300</v>
          </cell>
          <cell r="F1036">
            <v>5230201</v>
          </cell>
          <cell r="G1036" t="str">
            <v>Anejo_III_2_0150</v>
          </cell>
          <cell r="H1036" t="str">
            <v xml:space="preserve">C3_1_0610 </v>
          </cell>
        </row>
        <row r="1037">
          <cell r="E1037" t="str">
            <v>Begestión Altamar, S.L.623</v>
          </cell>
          <cell r="F1037">
            <v>5141301</v>
          </cell>
          <cell r="G1037" t="str">
            <v>Anejo_III_2_0082</v>
          </cell>
          <cell r="H1037" t="str">
            <v xml:space="preserve">C3_1_0435 </v>
          </cell>
        </row>
        <row r="1038">
          <cell r="E1038" t="str">
            <v>Begestión Altamar, S.L.7610</v>
          </cell>
          <cell r="F1038">
            <v>5010901</v>
          </cell>
          <cell r="G1038" t="str">
            <v>Anejo_III_2_0001</v>
          </cell>
          <cell r="H1038" t="str">
            <v xml:space="preserve">C3_1_0136 </v>
          </cell>
        </row>
        <row r="1039">
          <cell r="E1039" t="str">
            <v>Begestión Altamar, S.L.6621</v>
          </cell>
          <cell r="F1039">
            <v>5021001</v>
          </cell>
          <cell r="G1039" t="str">
            <v>Anejo_III_2_0005</v>
          </cell>
          <cell r="H1039" t="str">
            <v xml:space="preserve">C3_1_0247 </v>
          </cell>
        </row>
        <row r="1040">
          <cell r="E1040" t="str">
            <v>Banesco Holding Hispania, S.L.53430001</v>
          </cell>
          <cell r="F1040">
            <v>10402090203</v>
          </cell>
          <cell r="G1040" t="str">
            <v>Anejo_III_1_0074</v>
          </cell>
          <cell r="H1040" t="str">
            <v>C1_1_0230</v>
          </cell>
        </row>
        <row r="1041">
          <cell r="E1041" t="str">
            <v>Banesco Holding Hispania, S.L.57600001</v>
          </cell>
          <cell r="F1041">
            <v>1020203</v>
          </cell>
          <cell r="G1041" t="str">
            <v>Anejo_III_1_0024</v>
          </cell>
          <cell r="H1041" t="str">
            <v>C1_1_0029</v>
          </cell>
        </row>
        <row r="1042">
          <cell r="E1042" t="str">
            <v>Banesco Holding Hispania, S.L.64000001</v>
          </cell>
          <cell r="F1042">
            <v>5130101</v>
          </cell>
          <cell r="G1042" t="str">
            <v>Anejo_III_2_0081</v>
          </cell>
          <cell r="H1042" t="str">
            <v xml:space="preserve">C3_1_0430 </v>
          </cell>
        </row>
        <row r="1043">
          <cell r="E1043" t="str">
            <v>Banesco Holding Hispania, S.L.67330000</v>
          </cell>
          <cell r="F1043">
            <v>5220401</v>
          </cell>
          <cell r="G1043" t="str">
            <v>Anejo_III_2_0125</v>
          </cell>
          <cell r="H1043" t="str">
            <v xml:space="preserve">C3_1_0577 </v>
          </cell>
        </row>
        <row r="1044">
          <cell r="E1044" t="str">
            <v>Banesco Holding Hispania, S.L.67800000</v>
          </cell>
          <cell r="F1044">
            <v>5160304</v>
          </cell>
          <cell r="G1044" t="str">
            <v>Anejo_III_2_0068</v>
          </cell>
          <cell r="H1044" t="str">
            <v xml:space="preserve">C3_1_0488 </v>
          </cell>
        </row>
        <row r="1045">
          <cell r="E1045" t="str">
            <v>Banesco Holding Hispania, S.L.76210000</v>
          </cell>
          <cell r="F1045">
            <v>5010901</v>
          </cell>
          <cell r="G1045" t="str">
            <v>Anejo_III_2_0001</v>
          </cell>
          <cell r="H1045" t="str">
            <v xml:space="preserve">C3_1_0136 </v>
          </cell>
        </row>
        <row r="1046">
          <cell r="E1046" t="str">
            <v>Banesco Holding Financiero 2, S.L.17100001</v>
          </cell>
          <cell r="F1046">
            <v>2090706</v>
          </cell>
          <cell r="G1046" t="str">
            <v>Anejo_III_1_0865</v>
          </cell>
          <cell r="H1046" t="str">
            <v>C1_1_0865</v>
          </cell>
        </row>
        <row r="1047">
          <cell r="E1047" t="str">
            <v>Banesco Holding Financiero 2, S.L.47700000</v>
          </cell>
          <cell r="F1047">
            <v>2150101</v>
          </cell>
          <cell r="G1047" t="str">
            <v>Anejo_III_1_0931</v>
          </cell>
          <cell r="H1047" t="str">
            <v>C1_1_0931</v>
          </cell>
        </row>
        <row r="1048">
          <cell r="E1048" t="str">
            <v>Banesco Holding Financiero 2, S.L.50000001</v>
          </cell>
          <cell r="F1048">
            <v>2090706</v>
          </cell>
          <cell r="G1048" t="str">
            <v>Anejo_III_1_0865</v>
          </cell>
          <cell r="H1048" t="str">
            <v>C1_1_0865</v>
          </cell>
        </row>
        <row r="1049">
          <cell r="E1049" t="str">
            <v>Banesco Holding Financiero 2, S.L.51430001</v>
          </cell>
          <cell r="F1049">
            <v>2090706</v>
          </cell>
          <cell r="G1049" t="str">
            <v>Anejo_III_1_0865</v>
          </cell>
          <cell r="H1049" t="str">
            <v>C1_1_0865</v>
          </cell>
        </row>
        <row r="1050">
          <cell r="E1050" t="str">
            <v>Banesco Holding Financiero 2, S.L.57200004</v>
          </cell>
          <cell r="F1050">
            <v>102050103</v>
          </cell>
          <cell r="G1050" t="str">
            <v>Anejo_III_1_0024</v>
          </cell>
          <cell r="H1050" t="str">
            <v>C1_1_0035</v>
          </cell>
        </row>
        <row r="1051">
          <cell r="E1051" t="str">
            <v>Banesco Holding Financiero 2, S.L.57300002</v>
          </cell>
          <cell r="F1051">
            <v>102050103</v>
          </cell>
          <cell r="G1051" t="str">
            <v>Anejo_III_1_0024</v>
          </cell>
          <cell r="H1051" t="str">
            <v>C1_1_0035</v>
          </cell>
        </row>
        <row r="1052">
          <cell r="E1052" t="str">
            <v>Banesco Holding Financiero 2, S.L.62300004</v>
          </cell>
          <cell r="F1052">
            <v>5141301</v>
          </cell>
          <cell r="G1052" t="str">
            <v>Anejo_III_2_0082</v>
          </cell>
          <cell r="H1052" t="str">
            <v xml:space="preserve">C3_1_0435 </v>
          </cell>
        </row>
        <row r="1053">
          <cell r="E1053" t="str">
            <v>Banesco Holding Financiero 2, S.L.62300099</v>
          </cell>
          <cell r="F1053">
            <v>514140201</v>
          </cell>
          <cell r="G1053" t="str">
            <v>Anejo_III_2_0082</v>
          </cell>
          <cell r="H1053" t="str">
            <v xml:space="preserve">C3_1_0435 </v>
          </cell>
        </row>
        <row r="1054">
          <cell r="E1054" t="str">
            <v>Banesco Holding Financiero 2, S.L.66180000</v>
          </cell>
          <cell r="F1054">
            <v>5021001</v>
          </cell>
          <cell r="G1054" t="str">
            <v>Anejo_III_2_0005</v>
          </cell>
          <cell r="H1054" t="str">
            <v xml:space="preserve">C3_1_0247 </v>
          </cell>
        </row>
        <row r="1055">
          <cell r="E1055" t="str">
            <v>Banesco Holding Financiero 2, S.L.66200000</v>
          </cell>
          <cell r="F1055">
            <v>5021001</v>
          </cell>
          <cell r="G1055" t="str">
            <v>Anejo_III_2_0005</v>
          </cell>
          <cell r="H1055" t="str">
            <v xml:space="preserve">C3_1_0247 </v>
          </cell>
        </row>
        <row r="1056">
          <cell r="E1056" t="str">
            <v>Banesco Holding Financiero 2, S.L.76900000</v>
          </cell>
          <cell r="F1056">
            <v>5010901</v>
          </cell>
          <cell r="G1056" t="str">
            <v>Anejo_III_2_0001</v>
          </cell>
          <cell r="H1056" t="str">
            <v xml:space="preserve">C3_1_0136 </v>
          </cell>
        </row>
        <row r="1057">
          <cell r="E1057" t="str">
            <v>Banesco Holding Financiero 2, S.L.47300000</v>
          </cell>
          <cell r="F1057">
            <v>1170101</v>
          </cell>
          <cell r="G1057" t="str">
            <v>Anejo_III_1_0506</v>
          </cell>
          <cell r="H1057" t="str">
            <v>C1_1_0506</v>
          </cell>
        </row>
        <row r="1058"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E1066">
            <v>0</v>
          </cell>
          <cell r="F1066">
            <v>0</v>
          </cell>
          <cell r="G1066">
            <v>0</v>
          </cell>
          <cell r="H1066">
            <v>0</v>
          </cell>
        </row>
        <row r="1067">
          <cell r="E1067">
            <v>0</v>
          </cell>
          <cell r="F1067">
            <v>0</v>
          </cell>
          <cell r="G1067">
            <v>0</v>
          </cell>
          <cell r="H1067">
            <v>0</v>
          </cell>
        </row>
        <row r="1068">
          <cell r="E1068">
            <v>0</v>
          </cell>
          <cell r="F1068">
            <v>0</v>
          </cell>
          <cell r="G1068">
            <v>0</v>
          </cell>
          <cell r="H1068">
            <v>0</v>
          </cell>
        </row>
        <row r="1069">
          <cell r="E1069">
            <v>0</v>
          </cell>
          <cell r="F1069">
            <v>0</v>
          </cell>
          <cell r="G1069">
            <v>0</v>
          </cell>
          <cell r="H1069">
            <v>0</v>
          </cell>
        </row>
        <row r="1070">
          <cell r="E1070">
            <v>0</v>
          </cell>
          <cell r="F1070">
            <v>0</v>
          </cell>
          <cell r="G1070">
            <v>0</v>
          </cell>
          <cell r="H1070">
            <v>0</v>
          </cell>
        </row>
        <row r="1071">
          <cell r="E1071">
            <v>0</v>
          </cell>
          <cell r="F1071">
            <v>0</v>
          </cell>
          <cell r="G1071">
            <v>0</v>
          </cell>
          <cell r="H1071">
            <v>0</v>
          </cell>
        </row>
        <row r="1072">
          <cell r="E1072">
            <v>0</v>
          </cell>
          <cell r="F1072">
            <v>0</v>
          </cell>
          <cell r="G1072">
            <v>0</v>
          </cell>
          <cell r="H1072">
            <v>0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</row>
        <row r="1074"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E1105">
            <v>0</v>
          </cell>
          <cell r="F1105">
            <v>0</v>
          </cell>
          <cell r="G1105">
            <v>0</v>
          </cell>
          <cell r="H1105">
            <v>0</v>
          </cell>
        </row>
        <row r="1106"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E1108">
            <v>0</v>
          </cell>
          <cell r="F1108">
            <v>0</v>
          </cell>
          <cell r="G1108">
            <v>0</v>
          </cell>
          <cell r="H1108">
            <v>0</v>
          </cell>
        </row>
        <row r="1109"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E1138">
            <v>0</v>
          </cell>
          <cell r="F1138">
            <v>0</v>
          </cell>
          <cell r="G1138">
            <v>0</v>
          </cell>
          <cell r="H1138">
            <v>0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</row>
        <row r="1140"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E1146">
            <v>0</v>
          </cell>
          <cell r="F1146">
            <v>0</v>
          </cell>
          <cell r="G1146">
            <v>0</v>
          </cell>
          <cell r="H1146">
            <v>0</v>
          </cell>
        </row>
        <row r="1147"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E1159">
            <v>0</v>
          </cell>
          <cell r="F1159">
            <v>0</v>
          </cell>
          <cell r="G1159">
            <v>0</v>
          </cell>
          <cell r="H1159">
            <v>0</v>
          </cell>
        </row>
        <row r="1160">
          <cell r="E1160">
            <v>0</v>
          </cell>
          <cell r="F1160">
            <v>0</v>
          </cell>
          <cell r="G1160">
            <v>0</v>
          </cell>
          <cell r="H1160">
            <v>0</v>
          </cell>
        </row>
        <row r="1161"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E1183">
            <v>0</v>
          </cell>
          <cell r="F1183">
            <v>0</v>
          </cell>
          <cell r="G1183">
            <v>0</v>
          </cell>
          <cell r="H1183">
            <v>0</v>
          </cell>
        </row>
        <row r="1184"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E1189">
            <v>0</v>
          </cell>
          <cell r="F1189">
            <v>0</v>
          </cell>
          <cell r="G1189">
            <v>0</v>
          </cell>
          <cell r="H1189">
            <v>0</v>
          </cell>
        </row>
        <row r="1190"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</row>
        <row r="1229">
          <cell r="E1229">
            <v>0</v>
          </cell>
          <cell r="F1229">
            <v>0</v>
          </cell>
          <cell r="G1229">
            <v>0</v>
          </cell>
          <cell r="H1229">
            <v>0</v>
          </cell>
        </row>
        <row r="1230"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</row>
        <row r="1234"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E1306">
            <v>0</v>
          </cell>
          <cell r="F1306">
            <v>0</v>
          </cell>
          <cell r="G1306">
            <v>0</v>
          </cell>
          <cell r="H1306">
            <v>0</v>
          </cell>
        </row>
        <row r="1307">
          <cell r="E1307">
            <v>0</v>
          </cell>
          <cell r="F1307">
            <v>0</v>
          </cell>
          <cell r="G1307">
            <v>0</v>
          </cell>
          <cell r="H1307">
            <v>0</v>
          </cell>
        </row>
        <row r="1308"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E1312">
            <v>0</v>
          </cell>
          <cell r="F1312">
            <v>0</v>
          </cell>
          <cell r="G1312">
            <v>0</v>
          </cell>
          <cell r="H1312">
            <v>0</v>
          </cell>
        </row>
        <row r="1313"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E1333">
            <v>0</v>
          </cell>
          <cell r="F1333">
            <v>0</v>
          </cell>
          <cell r="G1333">
            <v>0</v>
          </cell>
          <cell r="H1333">
            <v>0</v>
          </cell>
        </row>
        <row r="1334"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E1346">
            <v>0</v>
          </cell>
          <cell r="F1346">
            <v>0</v>
          </cell>
          <cell r="G1346">
            <v>0</v>
          </cell>
          <cell r="H1346">
            <v>0</v>
          </cell>
        </row>
        <row r="1347"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E1350">
            <v>0</v>
          </cell>
          <cell r="F1350">
            <v>0</v>
          </cell>
          <cell r="G1350">
            <v>0</v>
          </cell>
          <cell r="H1350">
            <v>0</v>
          </cell>
        </row>
        <row r="1351">
          <cell r="E1351">
            <v>0</v>
          </cell>
          <cell r="F1351">
            <v>0</v>
          </cell>
          <cell r="G1351">
            <v>0</v>
          </cell>
          <cell r="H1351">
            <v>0</v>
          </cell>
        </row>
        <row r="1352"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E1358">
            <v>0</v>
          </cell>
          <cell r="F1358">
            <v>0</v>
          </cell>
          <cell r="G1358">
            <v>0</v>
          </cell>
          <cell r="H1358">
            <v>0</v>
          </cell>
        </row>
        <row r="1359">
          <cell r="E1359">
            <v>0</v>
          </cell>
          <cell r="F1359">
            <v>0</v>
          </cell>
          <cell r="G1359">
            <v>0</v>
          </cell>
          <cell r="H1359">
            <v>0</v>
          </cell>
        </row>
        <row r="1360">
          <cell r="E1360">
            <v>0</v>
          </cell>
          <cell r="F1360">
            <v>0</v>
          </cell>
          <cell r="G1360">
            <v>0</v>
          </cell>
          <cell r="H1360">
            <v>0</v>
          </cell>
        </row>
        <row r="1361"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E1364">
            <v>0</v>
          </cell>
          <cell r="F1364">
            <v>0</v>
          </cell>
          <cell r="G1364">
            <v>0</v>
          </cell>
          <cell r="H1364">
            <v>0</v>
          </cell>
        </row>
        <row r="1365"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E1367">
            <v>0</v>
          </cell>
          <cell r="F1367">
            <v>0</v>
          </cell>
          <cell r="G1367">
            <v>0</v>
          </cell>
          <cell r="H1367">
            <v>0</v>
          </cell>
        </row>
        <row r="1368"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E1369">
            <v>0</v>
          </cell>
          <cell r="F1369">
            <v>0</v>
          </cell>
          <cell r="G1369">
            <v>0</v>
          </cell>
          <cell r="H1369">
            <v>0</v>
          </cell>
        </row>
        <row r="1370">
          <cell r="E1370">
            <v>0</v>
          </cell>
          <cell r="F1370">
            <v>0</v>
          </cell>
          <cell r="G1370">
            <v>0</v>
          </cell>
          <cell r="H1370">
            <v>0</v>
          </cell>
        </row>
        <row r="1371"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E1394">
            <v>0</v>
          </cell>
          <cell r="F1394">
            <v>0</v>
          </cell>
          <cell r="G1394">
            <v>0</v>
          </cell>
          <cell r="H1394">
            <v>0</v>
          </cell>
        </row>
        <row r="1395">
          <cell r="E1395">
            <v>0</v>
          </cell>
          <cell r="F1395">
            <v>0</v>
          </cell>
          <cell r="G1395">
            <v>0</v>
          </cell>
          <cell r="H1395">
            <v>0</v>
          </cell>
        </row>
        <row r="1396">
          <cell r="E1396">
            <v>0</v>
          </cell>
          <cell r="F1396">
            <v>0</v>
          </cell>
          <cell r="G1396">
            <v>0</v>
          </cell>
          <cell r="H1396">
            <v>0</v>
          </cell>
        </row>
        <row r="1397">
          <cell r="E1397">
            <v>0</v>
          </cell>
          <cell r="F1397">
            <v>0</v>
          </cell>
          <cell r="G1397">
            <v>0</v>
          </cell>
          <cell r="H1397">
            <v>0</v>
          </cell>
        </row>
        <row r="1398"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E1400">
            <v>0</v>
          </cell>
          <cell r="F1400">
            <v>0</v>
          </cell>
          <cell r="G1400">
            <v>0</v>
          </cell>
          <cell r="H1400">
            <v>0</v>
          </cell>
        </row>
        <row r="1401">
          <cell r="E1401">
            <v>0</v>
          </cell>
          <cell r="F1401">
            <v>0</v>
          </cell>
          <cell r="G1401">
            <v>0</v>
          </cell>
          <cell r="H1401">
            <v>0</v>
          </cell>
        </row>
        <row r="1402"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E1404">
            <v>0</v>
          </cell>
          <cell r="F1404">
            <v>0</v>
          </cell>
          <cell r="G1404">
            <v>0</v>
          </cell>
          <cell r="H1404">
            <v>0</v>
          </cell>
        </row>
        <row r="1405"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E1407">
            <v>0</v>
          </cell>
          <cell r="F1407">
            <v>0</v>
          </cell>
          <cell r="G1407">
            <v>0</v>
          </cell>
          <cell r="H1407">
            <v>0</v>
          </cell>
        </row>
        <row r="1408">
          <cell r="E1408">
            <v>0</v>
          </cell>
          <cell r="F1408">
            <v>0</v>
          </cell>
          <cell r="G1408">
            <v>0</v>
          </cell>
          <cell r="H1408">
            <v>0</v>
          </cell>
        </row>
        <row r="1409">
          <cell r="E1409">
            <v>0</v>
          </cell>
          <cell r="F1409">
            <v>0</v>
          </cell>
          <cell r="G1409">
            <v>0</v>
          </cell>
          <cell r="H1409">
            <v>0</v>
          </cell>
        </row>
        <row r="1410">
          <cell r="E1410">
            <v>0</v>
          </cell>
          <cell r="F1410">
            <v>0</v>
          </cell>
          <cell r="G1410">
            <v>0</v>
          </cell>
          <cell r="H1410">
            <v>0</v>
          </cell>
        </row>
        <row r="1411"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E1412">
            <v>0</v>
          </cell>
          <cell r="F1412">
            <v>0</v>
          </cell>
          <cell r="G1412">
            <v>0</v>
          </cell>
          <cell r="H1412">
            <v>0</v>
          </cell>
        </row>
        <row r="1413"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E1416">
            <v>0</v>
          </cell>
          <cell r="F1416">
            <v>0</v>
          </cell>
          <cell r="G1416">
            <v>0</v>
          </cell>
          <cell r="H1416">
            <v>0</v>
          </cell>
        </row>
        <row r="1417"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E1418">
            <v>0</v>
          </cell>
          <cell r="F1418">
            <v>0</v>
          </cell>
          <cell r="G1418">
            <v>0</v>
          </cell>
          <cell r="H1418">
            <v>0</v>
          </cell>
        </row>
        <row r="1419">
          <cell r="E1419">
            <v>0</v>
          </cell>
          <cell r="F1419">
            <v>0</v>
          </cell>
          <cell r="G1419">
            <v>0</v>
          </cell>
          <cell r="H1419">
            <v>0</v>
          </cell>
        </row>
        <row r="1420"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E1422">
            <v>0</v>
          </cell>
          <cell r="F1422">
            <v>0</v>
          </cell>
          <cell r="G1422">
            <v>0</v>
          </cell>
          <cell r="H1422">
            <v>0</v>
          </cell>
        </row>
        <row r="1423">
          <cell r="E1423">
            <v>0</v>
          </cell>
          <cell r="F1423">
            <v>0</v>
          </cell>
          <cell r="G1423">
            <v>0</v>
          </cell>
          <cell r="H1423">
            <v>0</v>
          </cell>
        </row>
        <row r="1424"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E1426">
            <v>0</v>
          </cell>
          <cell r="F1426">
            <v>0</v>
          </cell>
          <cell r="G1426">
            <v>0</v>
          </cell>
          <cell r="H1426">
            <v>0</v>
          </cell>
        </row>
        <row r="1427"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E1432">
            <v>0</v>
          </cell>
          <cell r="F1432">
            <v>0</v>
          </cell>
          <cell r="G1432">
            <v>0</v>
          </cell>
          <cell r="H1432">
            <v>0</v>
          </cell>
        </row>
        <row r="1433">
          <cell r="E1433">
            <v>0</v>
          </cell>
          <cell r="F1433">
            <v>0</v>
          </cell>
          <cell r="G1433">
            <v>0</v>
          </cell>
          <cell r="H1433">
            <v>0</v>
          </cell>
        </row>
        <row r="1434"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E1435">
            <v>0</v>
          </cell>
          <cell r="F1435">
            <v>0</v>
          </cell>
          <cell r="G1435">
            <v>0</v>
          </cell>
          <cell r="H1435">
            <v>0</v>
          </cell>
        </row>
        <row r="1436"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E1442">
            <v>0</v>
          </cell>
          <cell r="F1442">
            <v>0</v>
          </cell>
          <cell r="G1442">
            <v>0</v>
          </cell>
          <cell r="H1442">
            <v>0</v>
          </cell>
        </row>
        <row r="1443">
          <cell r="E1443">
            <v>0</v>
          </cell>
          <cell r="F1443">
            <v>0</v>
          </cell>
          <cell r="G1443">
            <v>0</v>
          </cell>
          <cell r="H1443">
            <v>0</v>
          </cell>
        </row>
        <row r="1444">
          <cell r="E1444">
            <v>0</v>
          </cell>
          <cell r="F1444">
            <v>0</v>
          </cell>
          <cell r="G1444">
            <v>0</v>
          </cell>
          <cell r="H1444">
            <v>0</v>
          </cell>
        </row>
        <row r="1445"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E1449">
            <v>0</v>
          </cell>
          <cell r="F1449">
            <v>0</v>
          </cell>
          <cell r="G1449">
            <v>0</v>
          </cell>
          <cell r="H1449">
            <v>0</v>
          </cell>
        </row>
        <row r="1450"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E1464">
            <v>0</v>
          </cell>
          <cell r="F1464">
            <v>0</v>
          </cell>
          <cell r="G1464">
            <v>0</v>
          </cell>
          <cell r="H1464">
            <v>0</v>
          </cell>
        </row>
        <row r="1465"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E1475">
            <v>0</v>
          </cell>
          <cell r="F1475">
            <v>0</v>
          </cell>
          <cell r="G1475">
            <v>0</v>
          </cell>
          <cell r="H1475">
            <v>0</v>
          </cell>
        </row>
        <row r="1476"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E1496">
            <v>0</v>
          </cell>
          <cell r="F1496">
            <v>0</v>
          </cell>
          <cell r="G1496">
            <v>0</v>
          </cell>
          <cell r="H1496">
            <v>0</v>
          </cell>
        </row>
        <row r="1497">
          <cell r="E1497">
            <v>0</v>
          </cell>
          <cell r="F1497">
            <v>0</v>
          </cell>
          <cell r="G1497">
            <v>0</v>
          </cell>
          <cell r="H1497">
            <v>0</v>
          </cell>
        </row>
        <row r="1498"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E1501">
            <v>0</v>
          </cell>
          <cell r="F1501">
            <v>0</v>
          </cell>
          <cell r="G1501">
            <v>0</v>
          </cell>
          <cell r="H1501">
            <v>0</v>
          </cell>
        </row>
        <row r="1502">
          <cell r="E1502">
            <v>0</v>
          </cell>
          <cell r="F1502">
            <v>0</v>
          </cell>
          <cell r="G1502">
            <v>0</v>
          </cell>
          <cell r="H1502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</row>
        <row r="1504">
          <cell r="E1504">
            <v>0</v>
          </cell>
          <cell r="F1504">
            <v>0</v>
          </cell>
          <cell r="G1504">
            <v>0</v>
          </cell>
          <cell r="H1504">
            <v>0</v>
          </cell>
        </row>
        <row r="1505">
          <cell r="E1505">
            <v>0</v>
          </cell>
          <cell r="F1505">
            <v>0</v>
          </cell>
          <cell r="G1505">
            <v>0</v>
          </cell>
          <cell r="H1505">
            <v>0</v>
          </cell>
        </row>
        <row r="1506">
          <cell r="E1506">
            <v>0</v>
          </cell>
          <cell r="F1506">
            <v>0</v>
          </cell>
          <cell r="G1506">
            <v>0</v>
          </cell>
          <cell r="H1506">
            <v>0</v>
          </cell>
        </row>
        <row r="1507"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E1535">
            <v>0</v>
          </cell>
          <cell r="F1535">
            <v>0</v>
          </cell>
          <cell r="G1535">
            <v>0</v>
          </cell>
          <cell r="H1535">
            <v>0</v>
          </cell>
        </row>
        <row r="1536">
          <cell r="E1536">
            <v>0</v>
          </cell>
          <cell r="F1536">
            <v>0</v>
          </cell>
          <cell r="G1536">
            <v>0</v>
          </cell>
          <cell r="H1536">
            <v>0</v>
          </cell>
        </row>
        <row r="1537"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</sheetData>
      <sheetData sheetId="29">
        <row r="3">
          <cell r="H3">
            <v>0</v>
          </cell>
        </row>
      </sheetData>
      <sheetData sheetId="30">
        <row r="2">
          <cell r="B2" t="str">
            <v>C.PN.3.7</v>
          </cell>
        </row>
      </sheetData>
      <sheetData sheetId="31"/>
      <sheetData sheetId="32"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K40">
            <v>0</v>
          </cell>
        </row>
        <row r="41">
          <cell r="K41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0</v>
          </cell>
        </row>
        <row r="52">
          <cell r="K52">
            <v>0</v>
          </cell>
        </row>
        <row r="53">
          <cell r="K53">
            <v>0</v>
          </cell>
        </row>
        <row r="54"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K70">
            <v>0</v>
          </cell>
        </row>
        <row r="71">
          <cell r="K71">
            <v>0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1">
          <cell r="K91">
            <v>0</v>
          </cell>
        </row>
        <row r="92">
          <cell r="K92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7">
          <cell r="K97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K105">
            <v>0</v>
          </cell>
        </row>
        <row r="106">
          <cell r="K106">
            <v>0</v>
          </cell>
        </row>
        <row r="107">
          <cell r="K107">
            <v>0</v>
          </cell>
        </row>
        <row r="108">
          <cell r="K108">
            <v>0</v>
          </cell>
        </row>
        <row r="109">
          <cell r="K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K131">
            <v>0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K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K156">
            <v>0</v>
          </cell>
        </row>
        <row r="157">
          <cell r="K157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K183">
            <v>0</v>
          </cell>
        </row>
        <row r="184">
          <cell r="K184">
            <v>0</v>
          </cell>
        </row>
        <row r="185">
          <cell r="K185">
            <v>0</v>
          </cell>
        </row>
        <row r="186">
          <cell r="K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K254">
            <v>0</v>
          </cell>
        </row>
        <row r="255">
          <cell r="K255">
            <v>0</v>
          </cell>
        </row>
        <row r="256">
          <cell r="K256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</row>
        <row r="262">
          <cell r="K262">
            <v>0</v>
          </cell>
        </row>
        <row r="263">
          <cell r="K263">
            <v>0</v>
          </cell>
        </row>
        <row r="264">
          <cell r="K264">
            <v>0</v>
          </cell>
        </row>
        <row r="265">
          <cell r="K265">
            <v>0</v>
          </cell>
        </row>
        <row r="266">
          <cell r="K266">
            <v>0</v>
          </cell>
        </row>
        <row r="267">
          <cell r="K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K274">
            <v>0</v>
          </cell>
        </row>
        <row r="275">
          <cell r="K275">
            <v>0</v>
          </cell>
        </row>
        <row r="276">
          <cell r="K276">
            <v>0</v>
          </cell>
        </row>
        <row r="277">
          <cell r="K277">
            <v>0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K280">
            <v>0</v>
          </cell>
        </row>
        <row r="281">
          <cell r="K281">
            <v>0</v>
          </cell>
        </row>
        <row r="282">
          <cell r="K282">
            <v>0</v>
          </cell>
        </row>
        <row r="283">
          <cell r="K283">
            <v>0</v>
          </cell>
        </row>
        <row r="284">
          <cell r="K284">
            <v>0</v>
          </cell>
        </row>
        <row r="285">
          <cell r="K285">
            <v>0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K288">
            <v>0</v>
          </cell>
        </row>
        <row r="289">
          <cell r="K289">
            <v>0</v>
          </cell>
        </row>
        <row r="290">
          <cell r="K290">
            <v>0</v>
          </cell>
        </row>
        <row r="291">
          <cell r="K291">
            <v>0</v>
          </cell>
        </row>
        <row r="292">
          <cell r="K292">
            <v>0</v>
          </cell>
        </row>
        <row r="294">
          <cell r="K294">
            <v>0</v>
          </cell>
        </row>
        <row r="295">
          <cell r="K295">
            <v>0</v>
          </cell>
        </row>
        <row r="296">
          <cell r="K296">
            <v>0</v>
          </cell>
        </row>
        <row r="297">
          <cell r="K297">
            <v>0</v>
          </cell>
        </row>
        <row r="298">
          <cell r="K298">
            <v>0</v>
          </cell>
        </row>
        <row r="299">
          <cell r="K299">
            <v>0</v>
          </cell>
        </row>
        <row r="300">
          <cell r="K300">
            <v>0</v>
          </cell>
        </row>
        <row r="301">
          <cell r="K301">
            <v>0</v>
          </cell>
        </row>
        <row r="302">
          <cell r="K302">
            <v>0</v>
          </cell>
        </row>
        <row r="303">
          <cell r="K303">
            <v>0</v>
          </cell>
        </row>
        <row r="304">
          <cell r="K304">
            <v>0</v>
          </cell>
        </row>
        <row r="305">
          <cell r="K305">
            <v>0</v>
          </cell>
        </row>
        <row r="306">
          <cell r="K306">
            <v>0</v>
          </cell>
        </row>
        <row r="307">
          <cell r="K307">
            <v>0</v>
          </cell>
        </row>
        <row r="308">
          <cell r="K308">
            <v>0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K311">
            <v>0</v>
          </cell>
        </row>
        <row r="312">
          <cell r="K312">
            <v>0</v>
          </cell>
        </row>
        <row r="313">
          <cell r="K313">
            <v>0</v>
          </cell>
        </row>
        <row r="314">
          <cell r="K314">
            <v>0</v>
          </cell>
        </row>
        <row r="315">
          <cell r="K315">
            <v>0</v>
          </cell>
        </row>
        <row r="316">
          <cell r="K316">
            <v>0</v>
          </cell>
        </row>
        <row r="317">
          <cell r="K317">
            <v>0</v>
          </cell>
        </row>
        <row r="318">
          <cell r="K318">
            <v>0</v>
          </cell>
        </row>
        <row r="319">
          <cell r="K319">
            <v>0</v>
          </cell>
        </row>
        <row r="320">
          <cell r="K320">
            <v>0</v>
          </cell>
        </row>
        <row r="321">
          <cell r="K321">
            <v>0</v>
          </cell>
        </row>
        <row r="322">
          <cell r="K322">
            <v>0</v>
          </cell>
        </row>
        <row r="323">
          <cell r="K323">
            <v>0</v>
          </cell>
        </row>
        <row r="324">
          <cell r="K324">
            <v>0</v>
          </cell>
        </row>
        <row r="325">
          <cell r="K325">
            <v>0</v>
          </cell>
        </row>
        <row r="326">
          <cell r="K326">
            <v>0</v>
          </cell>
        </row>
        <row r="327">
          <cell r="K327">
            <v>0</v>
          </cell>
        </row>
        <row r="328">
          <cell r="K328">
            <v>0</v>
          </cell>
        </row>
        <row r="329">
          <cell r="K329">
            <v>0</v>
          </cell>
        </row>
        <row r="330">
          <cell r="K330">
            <v>0</v>
          </cell>
        </row>
        <row r="331">
          <cell r="K331">
            <v>0</v>
          </cell>
        </row>
        <row r="332">
          <cell r="K332">
            <v>0</v>
          </cell>
        </row>
        <row r="333">
          <cell r="K333">
            <v>0</v>
          </cell>
        </row>
        <row r="334">
          <cell r="K334">
            <v>0</v>
          </cell>
        </row>
        <row r="335">
          <cell r="K335">
            <v>0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K338">
            <v>0</v>
          </cell>
        </row>
        <row r="339">
          <cell r="K339">
            <v>0</v>
          </cell>
        </row>
        <row r="340">
          <cell r="K340">
            <v>0</v>
          </cell>
        </row>
        <row r="341">
          <cell r="K341">
            <v>0</v>
          </cell>
        </row>
        <row r="342">
          <cell r="K342">
            <v>0</v>
          </cell>
        </row>
        <row r="343">
          <cell r="K343">
            <v>0</v>
          </cell>
        </row>
        <row r="344">
          <cell r="K344">
            <v>0</v>
          </cell>
        </row>
        <row r="345">
          <cell r="K345">
            <v>0</v>
          </cell>
        </row>
        <row r="346">
          <cell r="K346">
            <v>0</v>
          </cell>
        </row>
        <row r="347">
          <cell r="K347">
            <v>0</v>
          </cell>
        </row>
        <row r="348">
          <cell r="K348">
            <v>0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K351">
            <v>0</v>
          </cell>
        </row>
        <row r="352">
          <cell r="K352">
            <v>0</v>
          </cell>
        </row>
        <row r="353">
          <cell r="K353">
            <v>0</v>
          </cell>
        </row>
        <row r="354">
          <cell r="K354">
            <v>0</v>
          </cell>
        </row>
        <row r="355">
          <cell r="K355">
            <v>0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K358">
            <v>0</v>
          </cell>
        </row>
        <row r="359">
          <cell r="K359">
            <v>0</v>
          </cell>
        </row>
        <row r="360">
          <cell r="K360">
            <v>0</v>
          </cell>
        </row>
        <row r="361">
          <cell r="K361">
            <v>0</v>
          </cell>
        </row>
        <row r="362">
          <cell r="K362">
            <v>0</v>
          </cell>
        </row>
        <row r="363">
          <cell r="K363">
            <v>0</v>
          </cell>
        </row>
        <row r="364">
          <cell r="K364">
            <v>0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K368">
            <v>0</v>
          </cell>
        </row>
        <row r="369">
          <cell r="K369">
            <v>0</v>
          </cell>
        </row>
        <row r="370">
          <cell r="K370">
            <v>0</v>
          </cell>
        </row>
        <row r="371">
          <cell r="K371">
            <v>0</v>
          </cell>
        </row>
        <row r="372">
          <cell r="K372">
            <v>0</v>
          </cell>
        </row>
        <row r="373">
          <cell r="K373">
            <v>0</v>
          </cell>
        </row>
        <row r="374">
          <cell r="K374">
            <v>0</v>
          </cell>
        </row>
        <row r="375">
          <cell r="K375">
            <v>0</v>
          </cell>
        </row>
        <row r="376">
          <cell r="K376">
            <v>0</v>
          </cell>
        </row>
        <row r="377">
          <cell r="K377">
            <v>0</v>
          </cell>
        </row>
        <row r="378">
          <cell r="K378">
            <v>0</v>
          </cell>
        </row>
        <row r="379">
          <cell r="K379">
            <v>0</v>
          </cell>
        </row>
        <row r="380">
          <cell r="K380">
            <v>0</v>
          </cell>
        </row>
        <row r="381">
          <cell r="K381">
            <v>0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K384">
            <v>0</v>
          </cell>
        </row>
        <row r="385">
          <cell r="K385">
            <v>0</v>
          </cell>
        </row>
        <row r="386">
          <cell r="K386">
            <v>0</v>
          </cell>
        </row>
        <row r="387">
          <cell r="K387">
            <v>0</v>
          </cell>
        </row>
        <row r="388">
          <cell r="K388">
            <v>0</v>
          </cell>
        </row>
        <row r="389">
          <cell r="K389">
            <v>0</v>
          </cell>
        </row>
        <row r="390">
          <cell r="K390">
            <v>0</v>
          </cell>
        </row>
        <row r="391">
          <cell r="K391">
            <v>0</v>
          </cell>
        </row>
        <row r="392">
          <cell r="K392">
            <v>0</v>
          </cell>
        </row>
        <row r="393">
          <cell r="K393">
            <v>0</v>
          </cell>
        </row>
        <row r="394">
          <cell r="K394">
            <v>0</v>
          </cell>
        </row>
        <row r="395">
          <cell r="K395">
            <v>0</v>
          </cell>
        </row>
        <row r="396">
          <cell r="K396">
            <v>0</v>
          </cell>
        </row>
        <row r="397">
          <cell r="K397">
            <v>0</v>
          </cell>
        </row>
        <row r="398">
          <cell r="K398">
            <v>0</v>
          </cell>
        </row>
        <row r="399">
          <cell r="K399">
            <v>0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K404">
            <v>0</v>
          </cell>
        </row>
        <row r="405">
          <cell r="K405">
            <v>0</v>
          </cell>
        </row>
        <row r="406">
          <cell r="K406">
            <v>0</v>
          </cell>
        </row>
        <row r="407">
          <cell r="K407">
            <v>0</v>
          </cell>
        </row>
        <row r="408">
          <cell r="K408">
            <v>0</v>
          </cell>
        </row>
        <row r="410">
          <cell r="K410">
            <v>0</v>
          </cell>
        </row>
        <row r="411">
          <cell r="K411">
            <v>0</v>
          </cell>
        </row>
        <row r="412">
          <cell r="K412">
            <v>0</v>
          </cell>
        </row>
        <row r="413">
          <cell r="K413">
            <v>0</v>
          </cell>
        </row>
        <row r="414">
          <cell r="K414">
            <v>0</v>
          </cell>
        </row>
        <row r="415">
          <cell r="K415">
            <v>0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K418">
            <v>0</v>
          </cell>
        </row>
        <row r="419">
          <cell r="K419">
            <v>0</v>
          </cell>
        </row>
        <row r="420">
          <cell r="K420">
            <v>0</v>
          </cell>
        </row>
        <row r="421">
          <cell r="K421">
            <v>0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K424">
            <v>0</v>
          </cell>
        </row>
        <row r="425">
          <cell r="K425">
            <v>0</v>
          </cell>
        </row>
        <row r="426">
          <cell r="K426">
            <v>0</v>
          </cell>
        </row>
        <row r="427">
          <cell r="K427">
            <v>0</v>
          </cell>
        </row>
        <row r="428">
          <cell r="K428">
            <v>0</v>
          </cell>
        </row>
        <row r="429">
          <cell r="K429">
            <v>0</v>
          </cell>
        </row>
        <row r="430">
          <cell r="K430">
            <v>0</v>
          </cell>
        </row>
        <row r="431">
          <cell r="K431">
            <v>0</v>
          </cell>
        </row>
        <row r="432">
          <cell r="K432">
            <v>0</v>
          </cell>
        </row>
        <row r="433">
          <cell r="K433">
            <v>0</v>
          </cell>
        </row>
        <row r="434">
          <cell r="K434">
            <v>0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K437">
            <v>0</v>
          </cell>
        </row>
        <row r="438">
          <cell r="K438">
            <v>0</v>
          </cell>
        </row>
        <row r="439">
          <cell r="K439">
            <v>0</v>
          </cell>
        </row>
        <row r="440">
          <cell r="K440">
            <v>0</v>
          </cell>
        </row>
        <row r="441">
          <cell r="K441">
            <v>0</v>
          </cell>
        </row>
        <row r="442">
          <cell r="K442">
            <v>0</v>
          </cell>
        </row>
        <row r="443">
          <cell r="K443">
            <v>0</v>
          </cell>
        </row>
        <row r="444">
          <cell r="K444">
            <v>0</v>
          </cell>
        </row>
        <row r="445">
          <cell r="K445">
            <v>0</v>
          </cell>
        </row>
        <row r="446">
          <cell r="K446">
            <v>0</v>
          </cell>
        </row>
        <row r="447">
          <cell r="K447">
            <v>0</v>
          </cell>
        </row>
        <row r="448">
          <cell r="K448">
            <v>0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K451">
            <v>0</v>
          </cell>
        </row>
        <row r="452">
          <cell r="K452">
            <v>0</v>
          </cell>
        </row>
        <row r="453">
          <cell r="K453">
            <v>0</v>
          </cell>
        </row>
        <row r="454">
          <cell r="K454">
            <v>0</v>
          </cell>
        </row>
        <row r="455">
          <cell r="K455">
            <v>0</v>
          </cell>
        </row>
        <row r="456">
          <cell r="K456">
            <v>0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K459">
            <v>0</v>
          </cell>
        </row>
        <row r="460">
          <cell r="K460">
            <v>0</v>
          </cell>
        </row>
        <row r="461">
          <cell r="K461">
            <v>0</v>
          </cell>
        </row>
        <row r="462">
          <cell r="K462">
            <v>0</v>
          </cell>
        </row>
        <row r="463">
          <cell r="K463">
            <v>0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K466">
            <v>0</v>
          </cell>
        </row>
        <row r="468">
          <cell r="K468">
            <v>0</v>
          </cell>
        </row>
        <row r="469">
          <cell r="K469">
            <v>0</v>
          </cell>
        </row>
        <row r="470">
          <cell r="K470">
            <v>0</v>
          </cell>
        </row>
        <row r="471">
          <cell r="K471">
            <v>0</v>
          </cell>
        </row>
        <row r="472">
          <cell r="K472">
            <v>0</v>
          </cell>
        </row>
        <row r="473">
          <cell r="K473">
            <v>0</v>
          </cell>
        </row>
        <row r="474">
          <cell r="K474">
            <v>0</v>
          </cell>
        </row>
        <row r="475">
          <cell r="K475">
            <v>0</v>
          </cell>
        </row>
        <row r="476">
          <cell r="K476">
            <v>0</v>
          </cell>
        </row>
        <row r="477">
          <cell r="K477">
            <v>0</v>
          </cell>
        </row>
        <row r="478">
          <cell r="K478">
            <v>0</v>
          </cell>
        </row>
        <row r="479">
          <cell r="K479">
            <v>0</v>
          </cell>
        </row>
        <row r="480">
          <cell r="K480">
            <v>0</v>
          </cell>
        </row>
        <row r="481">
          <cell r="K481">
            <v>0</v>
          </cell>
        </row>
        <row r="482">
          <cell r="K482">
            <v>0</v>
          </cell>
        </row>
        <row r="483">
          <cell r="K483">
            <v>0</v>
          </cell>
        </row>
        <row r="484">
          <cell r="K484">
            <v>0</v>
          </cell>
        </row>
        <row r="485">
          <cell r="K485">
            <v>0</v>
          </cell>
        </row>
        <row r="486">
          <cell r="K486">
            <v>0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K489">
            <v>0</v>
          </cell>
        </row>
        <row r="490">
          <cell r="K490">
            <v>0</v>
          </cell>
        </row>
        <row r="491">
          <cell r="K491">
            <v>0</v>
          </cell>
        </row>
        <row r="492">
          <cell r="K492">
            <v>0</v>
          </cell>
        </row>
        <row r="493">
          <cell r="K493">
            <v>0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K496">
            <v>0</v>
          </cell>
        </row>
        <row r="497">
          <cell r="K497">
            <v>0</v>
          </cell>
        </row>
        <row r="498">
          <cell r="K498">
            <v>0</v>
          </cell>
        </row>
        <row r="499">
          <cell r="K499">
            <v>0</v>
          </cell>
        </row>
        <row r="500">
          <cell r="K500">
            <v>0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K503">
            <v>0</v>
          </cell>
        </row>
        <row r="504">
          <cell r="K504">
            <v>0</v>
          </cell>
        </row>
        <row r="505">
          <cell r="K505">
            <v>0</v>
          </cell>
        </row>
        <row r="506">
          <cell r="K506">
            <v>0</v>
          </cell>
        </row>
        <row r="507">
          <cell r="K507">
            <v>0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K510">
            <v>0</v>
          </cell>
        </row>
        <row r="511">
          <cell r="K511">
            <v>0</v>
          </cell>
        </row>
        <row r="512">
          <cell r="K512">
            <v>0</v>
          </cell>
        </row>
        <row r="513">
          <cell r="K513">
            <v>0</v>
          </cell>
        </row>
        <row r="514">
          <cell r="K514">
            <v>0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K517">
            <v>0</v>
          </cell>
        </row>
        <row r="518">
          <cell r="K518">
            <v>0</v>
          </cell>
        </row>
        <row r="519">
          <cell r="K519">
            <v>0</v>
          </cell>
        </row>
        <row r="520">
          <cell r="K520">
            <v>0</v>
          </cell>
        </row>
        <row r="521">
          <cell r="K521">
            <v>0</v>
          </cell>
        </row>
        <row r="522">
          <cell r="K522">
            <v>0</v>
          </cell>
        </row>
        <row r="523">
          <cell r="K523">
            <v>0</v>
          </cell>
        </row>
        <row r="524">
          <cell r="K524">
            <v>0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K528">
            <v>0</v>
          </cell>
        </row>
        <row r="529">
          <cell r="K529">
            <v>0</v>
          </cell>
        </row>
        <row r="530">
          <cell r="K530">
            <v>0</v>
          </cell>
        </row>
        <row r="531">
          <cell r="K531">
            <v>0</v>
          </cell>
        </row>
        <row r="532">
          <cell r="K532">
            <v>0</v>
          </cell>
        </row>
        <row r="533">
          <cell r="K533">
            <v>0</v>
          </cell>
        </row>
        <row r="534">
          <cell r="K534">
            <v>0</v>
          </cell>
        </row>
        <row r="535">
          <cell r="K535">
            <v>0</v>
          </cell>
        </row>
        <row r="536">
          <cell r="K536">
            <v>0</v>
          </cell>
        </row>
        <row r="537">
          <cell r="K537">
            <v>0</v>
          </cell>
        </row>
        <row r="538">
          <cell r="K538">
            <v>0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K542">
            <v>0</v>
          </cell>
        </row>
        <row r="543">
          <cell r="K543">
            <v>0</v>
          </cell>
        </row>
        <row r="544">
          <cell r="K544">
            <v>0</v>
          </cell>
        </row>
        <row r="545">
          <cell r="K545">
            <v>0</v>
          </cell>
        </row>
        <row r="546">
          <cell r="K546">
            <v>0</v>
          </cell>
        </row>
        <row r="547">
          <cell r="K547">
            <v>0</v>
          </cell>
        </row>
        <row r="548">
          <cell r="K548">
            <v>0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K554">
            <v>0</v>
          </cell>
        </row>
        <row r="555">
          <cell r="K555">
            <v>0</v>
          </cell>
        </row>
        <row r="556">
          <cell r="K556">
            <v>0</v>
          </cell>
        </row>
        <row r="557">
          <cell r="K557">
            <v>0</v>
          </cell>
        </row>
        <row r="558">
          <cell r="K558">
            <v>0</v>
          </cell>
        </row>
        <row r="559">
          <cell r="K559">
            <v>0</v>
          </cell>
        </row>
        <row r="560">
          <cell r="K560">
            <v>0</v>
          </cell>
        </row>
        <row r="561">
          <cell r="K561">
            <v>0</v>
          </cell>
        </row>
        <row r="562">
          <cell r="K562">
            <v>0</v>
          </cell>
        </row>
        <row r="563">
          <cell r="K563">
            <v>0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K566">
            <v>0</v>
          </cell>
        </row>
        <row r="567">
          <cell r="K567">
            <v>0</v>
          </cell>
        </row>
        <row r="568">
          <cell r="K568">
            <v>0</v>
          </cell>
        </row>
        <row r="569">
          <cell r="K569">
            <v>0</v>
          </cell>
        </row>
        <row r="570">
          <cell r="K570">
            <v>0</v>
          </cell>
        </row>
        <row r="571">
          <cell r="K571">
            <v>0</v>
          </cell>
        </row>
        <row r="572">
          <cell r="K572">
            <v>0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K575">
            <v>0</v>
          </cell>
        </row>
        <row r="576">
          <cell r="K576">
            <v>0</v>
          </cell>
        </row>
        <row r="577">
          <cell r="K577">
            <v>0</v>
          </cell>
        </row>
        <row r="578">
          <cell r="K578">
            <v>0</v>
          </cell>
        </row>
        <row r="579">
          <cell r="K579">
            <v>0</v>
          </cell>
        </row>
        <row r="580">
          <cell r="K580">
            <v>0</v>
          </cell>
        </row>
        <row r="581">
          <cell r="K581">
            <v>0</v>
          </cell>
        </row>
        <row r="582">
          <cell r="K582">
            <v>0</v>
          </cell>
        </row>
        <row r="584">
          <cell r="K584">
            <v>0</v>
          </cell>
        </row>
        <row r="585">
          <cell r="K585">
            <v>0</v>
          </cell>
        </row>
        <row r="586">
          <cell r="K586">
            <v>0</v>
          </cell>
        </row>
        <row r="587">
          <cell r="K587">
            <v>0</v>
          </cell>
        </row>
        <row r="588">
          <cell r="K588">
            <v>0</v>
          </cell>
        </row>
        <row r="589">
          <cell r="K589">
            <v>0</v>
          </cell>
        </row>
        <row r="590">
          <cell r="K590">
            <v>0</v>
          </cell>
        </row>
        <row r="591">
          <cell r="K591">
            <v>0</v>
          </cell>
        </row>
        <row r="592">
          <cell r="K592">
            <v>0</v>
          </cell>
        </row>
        <row r="593">
          <cell r="K593">
            <v>0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K596">
            <v>0</v>
          </cell>
        </row>
        <row r="597">
          <cell r="K597">
            <v>0</v>
          </cell>
        </row>
        <row r="598">
          <cell r="K598">
            <v>0</v>
          </cell>
        </row>
        <row r="599">
          <cell r="K599">
            <v>0</v>
          </cell>
        </row>
        <row r="600">
          <cell r="K600">
            <v>0</v>
          </cell>
        </row>
        <row r="601">
          <cell r="K601">
            <v>0</v>
          </cell>
        </row>
        <row r="602">
          <cell r="K602">
            <v>0</v>
          </cell>
        </row>
        <row r="603">
          <cell r="K603">
            <v>0</v>
          </cell>
        </row>
        <row r="604">
          <cell r="K604">
            <v>0</v>
          </cell>
        </row>
        <row r="605">
          <cell r="K605">
            <v>0</v>
          </cell>
        </row>
        <row r="606">
          <cell r="K606">
            <v>0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K609">
            <v>0</v>
          </cell>
        </row>
        <row r="610">
          <cell r="K610">
            <v>0</v>
          </cell>
        </row>
        <row r="611">
          <cell r="K611">
            <v>0</v>
          </cell>
        </row>
        <row r="612">
          <cell r="K612">
            <v>0</v>
          </cell>
        </row>
        <row r="613">
          <cell r="K613">
            <v>0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K616">
            <v>0</v>
          </cell>
        </row>
        <row r="617">
          <cell r="K617">
            <v>0</v>
          </cell>
        </row>
        <row r="618">
          <cell r="K618">
            <v>0</v>
          </cell>
        </row>
        <row r="619">
          <cell r="K619">
            <v>0</v>
          </cell>
        </row>
        <row r="620">
          <cell r="K620">
            <v>0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K623">
            <v>0</v>
          </cell>
        </row>
        <row r="624">
          <cell r="K624">
            <v>0</v>
          </cell>
        </row>
        <row r="625">
          <cell r="K625">
            <v>0</v>
          </cell>
        </row>
        <row r="626">
          <cell r="K626">
            <v>0</v>
          </cell>
        </row>
        <row r="627">
          <cell r="K627">
            <v>0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K630">
            <v>0</v>
          </cell>
        </row>
        <row r="631">
          <cell r="K631">
            <v>0</v>
          </cell>
        </row>
        <row r="632">
          <cell r="K632">
            <v>0</v>
          </cell>
        </row>
        <row r="633">
          <cell r="K633">
            <v>0</v>
          </cell>
        </row>
        <row r="634">
          <cell r="K634">
            <v>0</v>
          </cell>
        </row>
        <row r="635">
          <cell r="K635">
            <v>0</v>
          </cell>
        </row>
        <row r="636">
          <cell r="K636">
            <v>0</v>
          </cell>
        </row>
        <row r="637">
          <cell r="K637">
            <v>0</v>
          </cell>
        </row>
        <row r="638">
          <cell r="K638">
            <v>0</v>
          </cell>
        </row>
        <row r="639">
          <cell r="K639">
            <v>0</v>
          </cell>
        </row>
        <row r="640">
          <cell r="K640">
            <v>0</v>
          </cell>
        </row>
        <row r="642">
          <cell r="K642">
            <v>0</v>
          </cell>
        </row>
        <row r="643">
          <cell r="K643">
            <v>0</v>
          </cell>
        </row>
        <row r="644">
          <cell r="K644">
            <v>0</v>
          </cell>
        </row>
        <row r="645">
          <cell r="K645">
            <v>0</v>
          </cell>
        </row>
        <row r="646">
          <cell r="K646">
            <v>0</v>
          </cell>
        </row>
        <row r="647">
          <cell r="K647">
            <v>0</v>
          </cell>
        </row>
        <row r="648">
          <cell r="K648">
            <v>0</v>
          </cell>
        </row>
        <row r="649">
          <cell r="K649">
            <v>0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K652">
            <v>0</v>
          </cell>
        </row>
        <row r="653">
          <cell r="K653">
            <v>0</v>
          </cell>
        </row>
        <row r="654">
          <cell r="K654">
            <v>0</v>
          </cell>
        </row>
        <row r="655">
          <cell r="K655">
            <v>0</v>
          </cell>
        </row>
        <row r="656">
          <cell r="K656">
            <v>0</v>
          </cell>
        </row>
        <row r="657">
          <cell r="K657">
            <v>0</v>
          </cell>
        </row>
        <row r="658">
          <cell r="K658">
            <v>0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K662">
            <v>0</v>
          </cell>
        </row>
        <row r="663">
          <cell r="K663">
            <v>0</v>
          </cell>
        </row>
        <row r="664">
          <cell r="K664">
            <v>0</v>
          </cell>
        </row>
        <row r="665">
          <cell r="K665">
            <v>0</v>
          </cell>
        </row>
        <row r="666">
          <cell r="K666">
            <v>0</v>
          </cell>
        </row>
        <row r="667">
          <cell r="K667">
            <v>0</v>
          </cell>
        </row>
        <row r="668">
          <cell r="K668">
            <v>0</v>
          </cell>
        </row>
        <row r="669">
          <cell r="K669">
            <v>0</v>
          </cell>
        </row>
        <row r="670">
          <cell r="K670">
            <v>0</v>
          </cell>
        </row>
        <row r="671">
          <cell r="K671">
            <v>0</v>
          </cell>
        </row>
        <row r="672">
          <cell r="K672">
            <v>0</v>
          </cell>
        </row>
        <row r="673">
          <cell r="K673">
            <v>0</v>
          </cell>
        </row>
        <row r="674">
          <cell r="K674">
            <v>0</v>
          </cell>
        </row>
        <row r="675">
          <cell r="K675">
            <v>0</v>
          </cell>
        </row>
        <row r="676">
          <cell r="K676">
            <v>0</v>
          </cell>
        </row>
        <row r="677">
          <cell r="K677">
            <v>0</v>
          </cell>
        </row>
        <row r="678">
          <cell r="K678">
            <v>0</v>
          </cell>
        </row>
        <row r="679">
          <cell r="K679">
            <v>0</v>
          </cell>
        </row>
        <row r="680">
          <cell r="K680">
            <v>0</v>
          </cell>
        </row>
        <row r="681">
          <cell r="K681">
            <v>0</v>
          </cell>
        </row>
        <row r="682">
          <cell r="K682">
            <v>0</v>
          </cell>
        </row>
        <row r="683">
          <cell r="K683">
            <v>0</v>
          </cell>
        </row>
        <row r="684">
          <cell r="K684">
            <v>0</v>
          </cell>
        </row>
        <row r="685">
          <cell r="K685">
            <v>0</v>
          </cell>
        </row>
        <row r="686">
          <cell r="K686">
            <v>0</v>
          </cell>
        </row>
        <row r="687">
          <cell r="K687">
            <v>0</v>
          </cell>
        </row>
        <row r="688">
          <cell r="K688">
            <v>0</v>
          </cell>
        </row>
        <row r="689">
          <cell r="K689">
            <v>0</v>
          </cell>
        </row>
        <row r="690">
          <cell r="K690">
            <v>0</v>
          </cell>
        </row>
        <row r="691">
          <cell r="K691">
            <v>0</v>
          </cell>
        </row>
        <row r="692">
          <cell r="K692">
            <v>0</v>
          </cell>
        </row>
        <row r="693">
          <cell r="K693">
            <v>0</v>
          </cell>
        </row>
        <row r="694">
          <cell r="K694">
            <v>0</v>
          </cell>
        </row>
        <row r="695">
          <cell r="K695">
            <v>0</v>
          </cell>
        </row>
        <row r="696">
          <cell r="K696">
            <v>0</v>
          </cell>
        </row>
        <row r="697">
          <cell r="K697">
            <v>0</v>
          </cell>
        </row>
        <row r="698">
          <cell r="K698">
            <v>0</v>
          </cell>
        </row>
        <row r="700">
          <cell r="K700">
            <v>0</v>
          </cell>
        </row>
        <row r="701">
          <cell r="K701">
            <v>0</v>
          </cell>
        </row>
        <row r="702">
          <cell r="K702">
            <v>0</v>
          </cell>
        </row>
        <row r="703">
          <cell r="K703">
            <v>0</v>
          </cell>
        </row>
        <row r="704">
          <cell r="K704">
            <v>0</v>
          </cell>
        </row>
        <row r="705">
          <cell r="K705">
            <v>0</v>
          </cell>
        </row>
        <row r="706">
          <cell r="K706">
            <v>0</v>
          </cell>
        </row>
        <row r="707">
          <cell r="K707">
            <v>0</v>
          </cell>
        </row>
        <row r="708">
          <cell r="K708">
            <v>0</v>
          </cell>
        </row>
        <row r="709">
          <cell r="K709">
            <v>0</v>
          </cell>
        </row>
        <row r="710">
          <cell r="K710">
            <v>0</v>
          </cell>
        </row>
        <row r="711">
          <cell r="K711">
            <v>0</v>
          </cell>
        </row>
        <row r="712">
          <cell r="K712">
            <v>0</v>
          </cell>
        </row>
        <row r="713">
          <cell r="K713">
            <v>0</v>
          </cell>
        </row>
        <row r="714">
          <cell r="K714">
            <v>0</v>
          </cell>
        </row>
        <row r="715">
          <cell r="K715">
            <v>0</v>
          </cell>
        </row>
        <row r="716">
          <cell r="K716">
            <v>0</v>
          </cell>
        </row>
        <row r="717">
          <cell r="K717">
            <v>0</v>
          </cell>
        </row>
        <row r="718">
          <cell r="K718">
            <v>0</v>
          </cell>
        </row>
        <row r="719">
          <cell r="K719">
            <v>0</v>
          </cell>
        </row>
        <row r="720">
          <cell r="K720">
            <v>0</v>
          </cell>
        </row>
        <row r="721">
          <cell r="K721">
            <v>0</v>
          </cell>
        </row>
        <row r="722">
          <cell r="K722">
            <v>0</v>
          </cell>
        </row>
        <row r="723">
          <cell r="K723">
            <v>0</v>
          </cell>
        </row>
        <row r="724">
          <cell r="K724">
            <v>0</v>
          </cell>
        </row>
        <row r="725">
          <cell r="K725">
            <v>0</v>
          </cell>
        </row>
        <row r="726">
          <cell r="K726">
            <v>0</v>
          </cell>
        </row>
        <row r="727">
          <cell r="K727">
            <v>0</v>
          </cell>
        </row>
        <row r="728">
          <cell r="K728">
            <v>0</v>
          </cell>
        </row>
        <row r="729">
          <cell r="K729">
            <v>0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K735">
            <v>0</v>
          </cell>
        </row>
        <row r="736">
          <cell r="K736">
            <v>0</v>
          </cell>
        </row>
        <row r="737">
          <cell r="K737">
            <v>0</v>
          </cell>
        </row>
        <row r="738">
          <cell r="K738">
            <v>0</v>
          </cell>
        </row>
        <row r="739">
          <cell r="K739">
            <v>0</v>
          </cell>
        </row>
        <row r="740">
          <cell r="K740">
            <v>0</v>
          </cell>
        </row>
        <row r="741">
          <cell r="K741">
            <v>0</v>
          </cell>
        </row>
        <row r="742">
          <cell r="K742">
            <v>0</v>
          </cell>
        </row>
        <row r="743">
          <cell r="K743">
            <v>0</v>
          </cell>
        </row>
        <row r="744">
          <cell r="K744">
            <v>0</v>
          </cell>
        </row>
        <row r="745">
          <cell r="K745">
            <v>0</v>
          </cell>
        </row>
        <row r="746">
          <cell r="K746">
            <v>0</v>
          </cell>
        </row>
        <row r="747">
          <cell r="K747">
            <v>0</v>
          </cell>
        </row>
        <row r="748">
          <cell r="K748">
            <v>0</v>
          </cell>
        </row>
        <row r="749">
          <cell r="K749">
            <v>0</v>
          </cell>
        </row>
        <row r="750">
          <cell r="K750">
            <v>0</v>
          </cell>
        </row>
        <row r="751">
          <cell r="K751">
            <v>0</v>
          </cell>
        </row>
        <row r="752">
          <cell r="K752">
            <v>0</v>
          </cell>
        </row>
        <row r="753">
          <cell r="K753">
            <v>0</v>
          </cell>
        </row>
        <row r="754">
          <cell r="K754">
            <v>0</v>
          </cell>
        </row>
        <row r="755">
          <cell r="K755">
            <v>0</v>
          </cell>
        </row>
        <row r="756">
          <cell r="K756">
            <v>0</v>
          </cell>
        </row>
        <row r="761">
          <cell r="K761" t="str">
            <v>Saldo a Eliminar</v>
          </cell>
          <cell r="L761" t="str">
            <v/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K762" t="str">
            <v/>
          </cell>
          <cell r="L762" t="str">
            <v>Banesco Corporación Holding Hispania, S.L.</v>
          </cell>
          <cell r="M762" t="str">
            <v>Banesco Holding Financiero, S.L.</v>
          </cell>
          <cell r="N762" t="str">
            <v xml:space="preserve"> Banco Etcheverría</v>
          </cell>
          <cell r="O762" t="str">
            <v>Begestión Altamar, S.L.</v>
          </cell>
          <cell r="P762" t="str">
            <v>Coporación Financiera Etcheverría, S.L.</v>
          </cell>
          <cell r="Q762" t="str">
            <v xml:space="preserve"> Banco EtcheverríaCC</v>
          </cell>
          <cell r="R762" t="str">
            <v>Banesco HHF S.A.</v>
          </cell>
        </row>
        <row r="763">
          <cell r="K763" t="str">
            <v>C1_1_0029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K764" t="str">
            <v>C1_1_0035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K765" t="str">
            <v>C1_1_0865</v>
          </cell>
          <cell r="L765">
            <v>0</v>
          </cell>
          <cell r="M765">
            <v>-1007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K766" t="str">
            <v>C1_1_0741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</row>
        <row r="767">
          <cell r="K767" t="str">
            <v>C1_1_0333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K768" t="str">
            <v>C1_1_0216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K769" t="str">
            <v>C1_1_0848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K770" t="str">
            <v xml:space="preserve">C3_1_0247 </v>
          </cell>
          <cell r="L770">
            <v>0</v>
          </cell>
          <cell r="M770">
            <v>1007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K771" t="str">
            <v xml:space="preserve">C3_1_0062 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K772" t="str">
            <v xml:space="preserve">C3_1_0136 </v>
          </cell>
          <cell r="L772">
            <v>-1007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K773" t="str">
            <v>C1_1_0230</v>
          </cell>
          <cell r="L773">
            <v>-1007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K774" t="str">
            <v>Total general</v>
          </cell>
          <cell r="L774">
            <v>-2014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</row>
        <row r="777"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</row>
        <row r="778"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3">
          <cell r="K783" t="str">
            <v>Saldo a Eliminar</v>
          </cell>
          <cell r="L783" t="str">
            <v/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K784" t="str">
            <v/>
          </cell>
          <cell r="L784" t="str">
            <v>Banesco Corporación Holding Hispania, S.L.</v>
          </cell>
          <cell r="M784" t="str">
            <v>Banesco Holding Financiero, S.L.</v>
          </cell>
          <cell r="N784" t="str">
            <v xml:space="preserve"> Banco Etcheverría</v>
          </cell>
          <cell r="O784" t="str">
            <v>Begestión Altamar, S.L.</v>
          </cell>
          <cell r="P784" t="str">
            <v>Coporación Financiera Etcheverría, S.L.</v>
          </cell>
          <cell r="Q784" t="str">
            <v xml:space="preserve"> Banco EtcheverríaCC</v>
          </cell>
          <cell r="R784" t="str">
            <v>Banesco HHF S.A.</v>
          </cell>
        </row>
        <row r="785">
          <cell r="K785" t="str">
            <v>Anejo_III_1_0024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</row>
        <row r="786">
          <cell r="K786" t="str">
            <v>Anejo_III_1_0074</v>
          </cell>
          <cell r="L786">
            <v>-1007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K787" t="str">
            <v>Anejo_III_1_0619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K788" t="str">
            <v>Anejo_III_1_0865</v>
          </cell>
          <cell r="L788">
            <v>0</v>
          </cell>
          <cell r="M788">
            <v>-1007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K789" t="str">
            <v>Anejo_III_1_0239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</row>
        <row r="790">
          <cell r="K790" t="str">
            <v>Anejo_III_1_0844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</row>
        <row r="791">
          <cell r="K791" t="str">
            <v>Anejo_III_2_0005</v>
          </cell>
          <cell r="L791">
            <v>0</v>
          </cell>
          <cell r="M791">
            <v>1007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</row>
        <row r="792">
          <cell r="K792" t="str">
            <v>Anejo_III_2_0001</v>
          </cell>
          <cell r="L792">
            <v>-1007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K793" t="str">
            <v>Total general</v>
          </cell>
          <cell r="L793">
            <v>-2014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</row>
        <row r="794"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</row>
        <row r="795"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</sheetData>
      <sheetData sheetId="33">
        <row r="1">
          <cell r="B1">
            <v>41274</v>
          </cell>
          <cell r="C1">
            <v>41305</v>
          </cell>
          <cell r="D1">
            <v>41333</v>
          </cell>
          <cell r="E1">
            <v>41364</v>
          </cell>
          <cell r="F1">
            <v>41394</v>
          </cell>
          <cell r="G1">
            <v>41425</v>
          </cell>
          <cell r="H1">
            <v>41455</v>
          </cell>
          <cell r="I1">
            <v>41486</v>
          </cell>
          <cell r="J1">
            <v>41517</v>
          </cell>
          <cell r="K1">
            <v>41547</v>
          </cell>
          <cell r="L1">
            <v>41578</v>
          </cell>
          <cell r="M1">
            <v>41608</v>
          </cell>
          <cell r="N1">
            <v>41639</v>
          </cell>
          <cell r="O1">
            <v>41670</v>
          </cell>
          <cell r="P1">
            <v>41698</v>
          </cell>
          <cell r="Q1">
            <v>41729</v>
          </cell>
          <cell r="R1">
            <v>41759</v>
          </cell>
          <cell r="S1">
            <v>41790</v>
          </cell>
          <cell r="T1">
            <v>41820</v>
          </cell>
          <cell r="U1">
            <v>41851</v>
          </cell>
          <cell r="V1">
            <v>41882</v>
          </cell>
          <cell r="W1">
            <v>41912</v>
          </cell>
          <cell r="X1">
            <v>41943</v>
          </cell>
          <cell r="Y1">
            <v>41973</v>
          </cell>
          <cell r="Z1">
            <v>42004</v>
          </cell>
          <cell r="AA1">
            <v>42005</v>
          </cell>
          <cell r="AB1">
            <v>42006</v>
          </cell>
          <cell r="AC1">
            <v>42007</v>
          </cell>
          <cell r="AD1">
            <v>42008</v>
          </cell>
          <cell r="AE1">
            <v>42009</v>
          </cell>
          <cell r="AF1">
            <v>42010</v>
          </cell>
          <cell r="AG1">
            <v>42011</v>
          </cell>
          <cell r="AH1">
            <v>42012</v>
          </cell>
          <cell r="AI1">
            <v>42013</v>
          </cell>
          <cell r="AJ1">
            <v>42014</v>
          </cell>
          <cell r="AK1">
            <v>42015</v>
          </cell>
          <cell r="AL1">
            <v>42016</v>
          </cell>
          <cell r="AM1">
            <v>42017</v>
          </cell>
          <cell r="AN1">
            <v>42018</v>
          </cell>
          <cell r="AO1">
            <v>42019</v>
          </cell>
          <cell r="AP1">
            <v>42020</v>
          </cell>
          <cell r="AQ1">
            <v>42021</v>
          </cell>
          <cell r="AR1">
            <v>42022</v>
          </cell>
          <cell r="AS1">
            <v>42023</v>
          </cell>
          <cell r="AT1">
            <v>42024</v>
          </cell>
          <cell r="AU1">
            <v>42025</v>
          </cell>
          <cell r="AV1">
            <v>42026</v>
          </cell>
          <cell r="AW1">
            <v>42027</v>
          </cell>
          <cell r="AX1">
            <v>42028</v>
          </cell>
          <cell r="AY1">
            <v>42029</v>
          </cell>
          <cell r="AZ1">
            <v>42030</v>
          </cell>
          <cell r="BA1">
            <v>42031</v>
          </cell>
          <cell r="BB1">
            <v>42032</v>
          </cell>
          <cell r="BC1">
            <v>42033</v>
          </cell>
          <cell r="BD1">
            <v>42034</v>
          </cell>
          <cell r="BE1">
            <v>42035</v>
          </cell>
          <cell r="BF1">
            <v>42036</v>
          </cell>
          <cell r="BG1">
            <v>42037</v>
          </cell>
          <cell r="BH1">
            <v>42038</v>
          </cell>
          <cell r="BI1">
            <v>42039</v>
          </cell>
          <cell r="BJ1">
            <v>42040</v>
          </cell>
          <cell r="BK1">
            <v>42041</v>
          </cell>
          <cell r="BL1">
            <v>42042</v>
          </cell>
          <cell r="BM1">
            <v>42043</v>
          </cell>
          <cell r="BN1">
            <v>42044</v>
          </cell>
          <cell r="BO1">
            <v>42045</v>
          </cell>
          <cell r="BP1">
            <v>42046</v>
          </cell>
          <cell r="BQ1">
            <v>42047</v>
          </cell>
          <cell r="BR1">
            <v>42048</v>
          </cell>
          <cell r="BS1">
            <v>42049</v>
          </cell>
          <cell r="BT1">
            <v>42050</v>
          </cell>
          <cell r="BU1">
            <v>42051</v>
          </cell>
          <cell r="BV1">
            <v>42052</v>
          </cell>
          <cell r="BW1">
            <v>42053</v>
          </cell>
          <cell r="BX1">
            <v>42054</v>
          </cell>
          <cell r="BY1">
            <v>42055</v>
          </cell>
          <cell r="BZ1">
            <v>42056</v>
          </cell>
        </row>
        <row r="2">
          <cell r="B2" t="str">
            <v>B3:B553</v>
          </cell>
          <cell r="C2" t="str">
            <v>C3:C553</v>
          </cell>
          <cell r="D2" t="str">
            <v>D3:D553</v>
          </cell>
          <cell r="E2" t="str">
            <v>E3:E553</v>
          </cell>
          <cell r="F2" t="str">
            <v>F3:F553</v>
          </cell>
          <cell r="G2" t="str">
            <v>G3:G553</v>
          </cell>
          <cell r="H2" t="str">
            <v>H3:H553</v>
          </cell>
          <cell r="I2" t="str">
            <v>I3:I553</v>
          </cell>
          <cell r="J2" t="str">
            <v>J3:J553</v>
          </cell>
          <cell r="K2" t="str">
            <v>K3:K553</v>
          </cell>
          <cell r="L2" t="str">
            <v>L3:L553</v>
          </cell>
          <cell r="M2" t="str">
            <v>M3:M553</v>
          </cell>
          <cell r="N2" t="str">
            <v>N3:N553</v>
          </cell>
          <cell r="O2" t="str">
            <v>O3:O553</v>
          </cell>
          <cell r="P2" t="str">
            <v>P3:P553</v>
          </cell>
          <cell r="Q2" t="str">
            <v>Q3:Q553</v>
          </cell>
          <cell r="R2" t="str">
            <v>R3:R553</v>
          </cell>
          <cell r="S2" t="str">
            <v>S3:S553</v>
          </cell>
          <cell r="T2" t="str">
            <v>T3:T553</v>
          </cell>
          <cell r="U2" t="str">
            <v>U3:U553</v>
          </cell>
          <cell r="V2" t="str">
            <v>V3:V553</v>
          </cell>
          <cell r="W2" t="str">
            <v>W3:W553</v>
          </cell>
          <cell r="X2" t="str">
            <v>X3:X553</v>
          </cell>
          <cell r="Y2" t="str">
            <v>Y3:Y553</v>
          </cell>
          <cell r="Z2" t="str">
            <v>Z3:Z553</v>
          </cell>
          <cell r="AA2" t="str">
            <v>AA3:AA553</v>
          </cell>
          <cell r="AB2" t="str">
            <v>AB3:AB553</v>
          </cell>
          <cell r="AC2" t="str">
            <v>AC3:AC553</v>
          </cell>
          <cell r="AD2" t="str">
            <v>AD3:AD553</v>
          </cell>
          <cell r="AE2" t="str">
            <v>AE3:AE553</v>
          </cell>
          <cell r="AF2" t="str">
            <v>AF3:AF553</v>
          </cell>
          <cell r="AG2" t="str">
            <v>AG3:AG553</v>
          </cell>
          <cell r="AH2" t="str">
            <v>AH3:AH553</v>
          </cell>
          <cell r="AI2" t="str">
            <v>AI3:AI553</v>
          </cell>
          <cell r="AJ2" t="str">
            <v>AJ3:AJ553</v>
          </cell>
          <cell r="AK2" t="str">
            <v>AK3:AK553</v>
          </cell>
          <cell r="AL2" t="str">
            <v>AL3:AL553</v>
          </cell>
          <cell r="AM2" t="str">
            <v>AM3:AM553</v>
          </cell>
          <cell r="AN2" t="str">
            <v>AN3:AN553</v>
          </cell>
          <cell r="AO2" t="str">
            <v>AO3:AO553</v>
          </cell>
          <cell r="AP2" t="str">
            <v>AP3:AP553</v>
          </cell>
          <cell r="AQ2" t="str">
            <v>AQ3:AQ553</v>
          </cell>
          <cell r="AR2" t="str">
            <v>AR3:AR553</v>
          </cell>
          <cell r="AS2" t="str">
            <v>AS3:AS553</v>
          </cell>
          <cell r="AT2" t="str">
            <v>AT3:AT553</v>
          </cell>
          <cell r="AU2" t="str">
            <v>AU3:AU553</v>
          </cell>
          <cell r="AV2" t="str">
            <v>AV3:AV553</v>
          </cell>
          <cell r="AW2" t="str">
            <v>AW3:AW553</v>
          </cell>
          <cell r="AX2" t="str">
            <v>AX3:AX553</v>
          </cell>
          <cell r="AY2" t="str">
            <v>AY3:AY553</v>
          </cell>
          <cell r="AZ2" t="str">
            <v>AZ3:AZ553</v>
          </cell>
          <cell r="BA2" t="str">
            <v>BA3:BA553</v>
          </cell>
          <cell r="BB2" t="str">
            <v>BB3:BB553</v>
          </cell>
          <cell r="BC2" t="str">
            <v>BC3:BC553</v>
          </cell>
          <cell r="BD2" t="str">
            <v>BD3:BD553</v>
          </cell>
          <cell r="BE2" t="str">
            <v>BE3:BE553</v>
          </cell>
          <cell r="BF2" t="str">
            <v>BF3:BF553</v>
          </cell>
          <cell r="BG2" t="str">
            <v>BG3:BG553</v>
          </cell>
          <cell r="BH2" t="str">
            <v>BH3:BH553</v>
          </cell>
          <cell r="BI2" t="str">
            <v>BI3:BI553</v>
          </cell>
          <cell r="BJ2" t="str">
            <v>BJ3:BJ553</v>
          </cell>
          <cell r="BK2" t="str">
            <v>BK3:BK553</v>
          </cell>
          <cell r="BL2" t="str">
            <v>BL3:BL553</v>
          </cell>
          <cell r="BM2" t="str">
            <v>BM3:BM553</v>
          </cell>
          <cell r="BN2" t="str">
            <v>BN3:BN553</v>
          </cell>
          <cell r="BO2" t="str">
            <v>BO3:BO553</v>
          </cell>
          <cell r="BP2" t="str">
            <v>BP3:BP553</v>
          </cell>
          <cell r="BQ2" t="str">
            <v>BQ3:BQ553</v>
          </cell>
          <cell r="BR2" t="str">
            <v>BR3:BR553</v>
          </cell>
          <cell r="BS2" t="str">
            <v>BS3:BS553</v>
          </cell>
          <cell r="BT2" t="str">
            <v>BT3:BT553</v>
          </cell>
          <cell r="BU2" t="str">
            <v>BU3:BU553</v>
          </cell>
          <cell r="BV2" t="str">
            <v>BV3:BV553</v>
          </cell>
          <cell r="BW2" t="str">
            <v>BW3:BW553</v>
          </cell>
          <cell r="BX2" t="str">
            <v>BX3:BX553</v>
          </cell>
          <cell r="BY2" t="str">
            <v>BY3:BY553</v>
          </cell>
          <cell r="BZ2" t="str">
            <v>BZ3:BZ553</v>
          </cell>
        </row>
      </sheetData>
      <sheetData sheetId="34"/>
      <sheetData sheetId="35">
        <row r="52">
          <cell r="AK52" t="str">
            <v>C1_1_0041</v>
          </cell>
        </row>
      </sheetData>
      <sheetData sheetId="36"/>
      <sheetData sheetId="37">
        <row r="198">
          <cell r="C198" t="str">
            <v>Anejo_III_1_0421</v>
          </cell>
        </row>
      </sheetData>
      <sheetData sheetId="38"/>
      <sheetData sheetId="39">
        <row r="2">
          <cell r="B2" t="str">
            <v>Mapping C 1 /C3</v>
          </cell>
          <cell r="C2" t="str">
            <v xml:space="preserve">Mapping IS </v>
          </cell>
        </row>
        <row r="3">
          <cell r="B3" t="str">
            <v xml:space="preserve">C3_1_0002 </v>
          </cell>
          <cell r="C3" t="str">
            <v>Anejo_III_2_0001</v>
          </cell>
        </row>
        <row r="4">
          <cell r="B4" t="str">
            <v xml:space="preserve">C3_1_0002 </v>
          </cell>
          <cell r="C4" t="str">
            <v>Anejo_III_2_0001</v>
          </cell>
        </row>
        <row r="5">
          <cell r="B5" t="str">
            <v xml:space="preserve">C3_1_0006 </v>
          </cell>
          <cell r="C5" t="str">
            <v>Anejo_III_2_0001</v>
          </cell>
        </row>
        <row r="6">
          <cell r="B6" t="str">
            <v xml:space="preserve">C3_1_0007 </v>
          </cell>
          <cell r="C6" t="str">
            <v>Anejo_III_2_0001</v>
          </cell>
        </row>
        <row r="7">
          <cell r="B7" t="str">
            <v xml:space="preserve">C3_1_0008 </v>
          </cell>
          <cell r="C7" t="str">
            <v>Anejo_III_2_0001</v>
          </cell>
        </row>
        <row r="8">
          <cell r="B8" t="str">
            <v xml:space="preserve">C3_1_0009 </v>
          </cell>
          <cell r="C8" t="str">
            <v>Anejo_III_2_0001</v>
          </cell>
        </row>
        <row r="9">
          <cell r="B9" t="str">
            <v xml:space="preserve">C3_1_0010 </v>
          </cell>
          <cell r="C9" t="str">
            <v>Anejo_III_2_0001</v>
          </cell>
        </row>
        <row r="10">
          <cell r="B10" t="str">
            <v xml:space="preserve">C3_1_0015 </v>
          </cell>
          <cell r="C10" t="str">
            <v>Anejo_III_2_0001</v>
          </cell>
        </row>
        <row r="11">
          <cell r="B11" t="str">
            <v xml:space="preserve">C3_1_0051 </v>
          </cell>
          <cell r="C11" t="str">
            <v>Anejo_III_2_0001</v>
          </cell>
        </row>
        <row r="12">
          <cell r="B12" t="str">
            <v xml:space="preserve">C3_1_0051 </v>
          </cell>
          <cell r="C12" t="str">
            <v>Anejo_III_2_0001</v>
          </cell>
        </row>
        <row r="13">
          <cell r="B13" t="str">
            <v xml:space="preserve">C3_1_0051 </v>
          </cell>
          <cell r="C13" t="str">
            <v>Anejo_III_2_0001</v>
          </cell>
        </row>
        <row r="14">
          <cell r="B14" t="str">
            <v xml:space="preserve">C3_1_0051 </v>
          </cell>
          <cell r="C14" t="str">
            <v>Anejo_III_2_0001</v>
          </cell>
        </row>
        <row r="15">
          <cell r="B15" t="str">
            <v xml:space="preserve">C3_1_0056 </v>
          </cell>
          <cell r="C15" t="str">
            <v>Anejo_III_2_0001</v>
          </cell>
        </row>
        <row r="16">
          <cell r="B16" t="str">
            <v xml:space="preserve">C3_1_0056 </v>
          </cell>
          <cell r="C16" t="str">
            <v>Anejo_III_2_0001</v>
          </cell>
        </row>
        <row r="17">
          <cell r="B17" t="str">
            <v xml:space="preserve">C3_1_0056 </v>
          </cell>
          <cell r="C17" t="str">
            <v>Anejo_III_2_0001</v>
          </cell>
        </row>
        <row r="18">
          <cell r="B18" t="str">
            <v xml:space="preserve">C3_1_0057 </v>
          </cell>
          <cell r="C18" t="str">
            <v>Anejo_III_2_0001</v>
          </cell>
        </row>
        <row r="19">
          <cell r="B19" t="str">
            <v xml:space="preserve">C3_1_0057 </v>
          </cell>
          <cell r="C19" t="str">
            <v>Anejo_III_2_0001</v>
          </cell>
        </row>
        <row r="20">
          <cell r="B20" t="str">
            <v xml:space="preserve">C3_1_0058 </v>
          </cell>
          <cell r="C20" t="str">
            <v>Anejo_III_2_0001</v>
          </cell>
        </row>
        <row r="21">
          <cell r="B21" t="str">
            <v xml:space="preserve">C3_1_0059 </v>
          </cell>
          <cell r="C21" t="str">
            <v>Anejo_III_2_0001</v>
          </cell>
        </row>
        <row r="22">
          <cell r="B22" t="str">
            <v xml:space="preserve">C3_1_0060 </v>
          </cell>
          <cell r="C22" t="str">
            <v>Anejo_III_2_0001</v>
          </cell>
        </row>
        <row r="23">
          <cell r="B23" t="str">
            <v xml:space="preserve">C3_1_0060 </v>
          </cell>
          <cell r="C23" t="str">
            <v>Anejo_III_2_0001</v>
          </cell>
        </row>
        <row r="24">
          <cell r="B24" t="str">
            <v xml:space="preserve">C3_1_0060 </v>
          </cell>
          <cell r="C24" t="str">
            <v>Anejo_III_2_0001</v>
          </cell>
        </row>
        <row r="25">
          <cell r="B25" t="str">
            <v xml:space="preserve">C3_1_0060 </v>
          </cell>
          <cell r="C25" t="str">
            <v>Anejo_III_2_0001</v>
          </cell>
        </row>
        <row r="26">
          <cell r="B26" t="str">
            <v xml:space="preserve">C3_1_0060 </v>
          </cell>
          <cell r="C26" t="str">
            <v>Anejo_III_2_0001</v>
          </cell>
        </row>
        <row r="27">
          <cell r="B27" t="str">
            <v xml:space="preserve">C3_1_0061 </v>
          </cell>
          <cell r="C27" t="str">
            <v>Anejo_III_2_0001</v>
          </cell>
        </row>
        <row r="28">
          <cell r="B28" t="str">
            <v xml:space="preserve">C3_1_0062 </v>
          </cell>
          <cell r="C28" t="str">
            <v>Anejo_III_2_0001</v>
          </cell>
        </row>
        <row r="29">
          <cell r="B29" t="str">
            <v xml:space="preserve">C3_1_0062 </v>
          </cell>
          <cell r="C29" t="str">
            <v>Anejo_III_2_0001</v>
          </cell>
        </row>
        <row r="30">
          <cell r="B30" t="str">
            <v xml:space="preserve">C3_1_0062 </v>
          </cell>
          <cell r="C30" t="str">
            <v>Anejo_III_2_0001</v>
          </cell>
        </row>
        <row r="31">
          <cell r="B31" t="str">
            <v xml:space="preserve">C3_1_0051 </v>
          </cell>
          <cell r="C31" t="str">
            <v>Anejo_III_2_0001</v>
          </cell>
        </row>
        <row r="32">
          <cell r="B32" t="str">
            <v xml:space="preserve">C3_1_0056 </v>
          </cell>
          <cell r="C32" t="str">
            <v>Anejo_III_2_0001</v>
          </cell>
        </row>
        <row r="33">
          <cell r="B33" t="str">
            <v xml:space="preserve">C3_1_0057 </v>
          </cell>
          <cell r="C33" t="str">
            <v>Anejo_III_2_0001</v>
          </cell>
        </row>
        <row r="34">
          <cell r="B34" t="str">
            <v xml:space="preserve">C3_1_0058 </v>
          </cell>
          <cell r="C34" t="str">
            <v>Anejo_III_2_0001</v>
          </cell>
        </row>
        <row r="35">
          <cell r="B35" t="str">
            <v xml:space="preserve">C3_1_0059 </v>
          </cell>
          <cell r="C35" t="str">
            <v>Anejo_III_2_0001</v>
          </cell>
        </row>
        <row r="36">
          <cell r="B36" t="str">
            <v xml:space="preserve">C3_1_0060 </v>
          </cell>
          <cell r="C36" t="str">
            <v>Anejo_III_2_0001</v>
          </cell>
        </row>
        <row r="37">
          <cell r="B37" t="str">
            <v xml:space="preserve">C3_1_0061 </v>
          </cell>
          <cell r="C37" t="str">
            <v>Anejo_III_2_0001</v>
          </cell>
        </row>
        <row r="38">
          <cell r="B38" t="str">
            <v xml:space="preserve">C3_1_0062 </v>
          </cell>
          <cell r="C38" t="str">
            <v>Anejo_III_2_0001</v>
          </cell>
        </row>
        <row r="39">
          <cell r="B39" t="str">
            <v xml:space="preserve">C3_1_0105 </v>
          </cell>
          <cell r="C39" t="str">
            <v>Anejo_III_2_0001</v>
          </cell>
        </row>
        <row r="40">
          <cell r="B40" t="str">
            <v xml:space="preserve">C3_1_0110 </v>
          </cell>
          <cell r="C40" t="str">
            <v>Anejo_III_2_0001</v>
          </cell>
        </row>
        <row r="41">
          <cell r="B41" t="str">
            <v xml:space="preserve">C3_1_0110 </v>
          </cell>
          <cell r="C41" t="str">
            <v>Anejo_III_2_0001</v>
          </cell>
        </row>
        <row r="42">
          <cell r="B42" t="str">
            <v xml:space="preserve">C3_1_0110 </v>
          </cell>
          <cell r="C42" t="str">
            <v>Anejo_III_2_0001</v>
          </cell>
        </row>
        <row r="43">
          <cell r="B43" t="str">
            <v xml:space="preserve">C3_1_0110 </v>
          </cell>
          <cell r="C43" t="str">
            <v>Anejo_III_2_0001</v>
          </cell>
        </row>
        <row r="44">
          <cell r="B44" t="str">
            <v xml:space="preserve">C3_1_0110 </v>
          </cell>
          <cell r="C44" t="str">
            <v>Anejo_III_2_0001</v>
          </cell>
        </row>
        <row r="45">
          <cell r="B45" t="str">
            <v xml:space="preserve">C3_1_0110 </v>
          </cell>
          <cell r="C45" t="str">
            <v>Anejo_III_2_0001</v>
          </cell>
        </row>
        <row r="46">
          <cell r="B46" t="str">
            <v xml:space="preserve">C3_1_0075 </v>
          </cell>
          <cell r="C46" t="str">
            <v>Anejo_III_2_0001</v>
          </cell>
        </row>
        <row r="47">
          <cell r="B47" t="str">
            <v xml:space="preserve">C3_1_0075 </v>
          </cell>
          <cell r="C47" t="str">
            <v>Anejo_III_2_0001</v>
          </cell>
        </row>
        <row r="48">
          <cell r="B48" t="str">
            <v xml:space="preserve">C3_1_0075 </v>
          </cell>
          <cell r="C48" t="str">
            <v>Anejo_III_2_0001</v>
          </cell>
        </row>
        <row r="49">
          <cell r="B49" t="str">
            <v xml:space="preserve">C3_1_0075 </v>
          </cell>
          <cell r="C49" t="str">
            <v>Anejo_III_2_0001</v>
          </cell>
        </row>
        <row r="50">
          <cell r="B50" t="str">
            <v xml:space="preserve">C3_1_0075 </v>
          </cell>
          <cell r="C50" t="str">
            <v>Anejo_III_2_0001</v>
          </cell>
        </row>
        <row r="51">
          <cell r="B51" t="str">
            <v xml:space="preserve">C3_1_0075 </v>
          </cell>
          <cell r="C51" t="str">
            <v>Anejo_III_2_0001</v>
          </cell>
        </row>
        <row r="52">
          <cell r="B52" t="str">
            <v xml:space="preserve">C3_1_0075 </v>
          </cell>
          <cell r="C52" t="str">
            <v>Anejo_III_2_0001</v>
          </cell>
        </row>
        <row r="53">
          <cell r="B53" t="str">
            <v xml:space="preserve">C3_1_0115 </v>
          </cell>
          <cell r="C53" t="str">
            <v>Anejo_III_2_0001</v>
          </cell>
        </row>
        <row r="54">
          <cell r="B54" t="str">
            <v xml:space="preserve">C3_1_0115 </v>
          </cell>
          <cell r="C54" t="str">
            <v>Anejo_III_2_0001</v>
          </cell>
        </row>
        <row r="55">
          <cell r="B55" t="str">
            <v xml:space="preserve">C3_1_0115 </v>
          </cell>
          <cell r="C55" t="str">
            <v>Anejo_III_2_0001</v>
          </cell>
        </row>
        <row r="56">
          <cell r="B56" t="str">
            <v xml:space="preserve">C3_1_0110 </v>
          </cell>
          <cell r="C56" t="str">
            <v>Anejo_III_2_0001</v>
          </cell>
        </row>
        <row r="57">
          <cell r="B57" t="str">
            <v xml:space="preserve">C3_1_0115 </v>
          </cell>
          <cell r="C57" t="str">
            <v>Anejo_III_2_0001</v>
          </cell>
        </row>
        <row r="58">
          <cell r="B58" t="str">
            <v xml:space="preserve">C3_1_0115 </v>
          </cell>
          <cell r="C58" t="str">
            <v>Anejo_III_2_0001</v>
          </cell>
        </row>
        <row r="59">
          <cell r="B59" t="str">
            <v xml:space="preserve">C3_1_0115 </v>
          </cell>
          <cell r="C59" t="str">
            <v>Anejo_III_2_0001</v>
          </cell>
        </row>
        <row r="60">
          <cell r="B60" t="str">
            <v xml:space="preserve">C3_1_0120 </v>
          </cell>
          <cell r="C60" t="str">
            <v>Anejo_III_2_0001</v>
          </cell>
        </row>
        <row r="61">
          <cell r="B61" t="str">
            <v xml:space="preserve">C3_1_0125 </v>
          </cell>
          <cell r="C61" t="str">
            <v>Anejo_III_2_0001</v>
          </cell>
        </row>
        <row r="62">
          <cell r="B62" t="str">
            <v xml:space="preserve">C3_1_0125 </v>
          </cell>
          <cell r="C62" t="str">
            <v>Anejo_III_2_0001</v>
          </cell>
        </row>
        <row r="63">
          <cell r="B63" t="str">
            <v xml:space="preserve">C3_1_0125 </v>
          </cell>
          <cell r="C63" t="str">
            <v>Anejo_III_2_0001</v>
          </cell>
        </row>
        <row r="64">
          <cell r="B64" t="str">
            <v xml:space="preserve">C3_1_0125 </v>
          </cell>
          <cell r="C64" t="str">
            <v>Anejo_III_2_0001</v>
          </cell>
        </row>
        <row r="65">
          <cell r="B65" t="str">
            <v xml:space="preserve">C3_1_0135 </v>
          </cell>
          <cell r="C65" t="str">
            <v>Anejo_III_2_0001</v>
          </cell>
        </row>
        <row r="66">
          <cell r="B66" t="str">
            <v xml:space="preserve">C3_1_0136 </v>
          </cell>
          <cell r="C66" t="str">
            <v>Anejo_III_2_0001</v>
          </cell>
        </row>
        <row r="67">
          <cell r="B67" t="str">
            <v xml:space="preserve">C3_1_0146 </v>
          </cell>
          <cell r="C67" t="str">
            <v>Anejo_III_2_0005</v>
          </cell>
        </row>
        <row r="68">
          <cell r="B68" t="str">
            <v xml:space="preserve">C3_1_0146 </v>
          </cell>
          <cell r="C68" t="str">
            <v>Anejo_III_2_0005</v>
          </cell>
        </row>
        <row r="69">
          <cell r="B69" t="str">
            <v xml:space="preserve">C3_1_0151 </v>
          </cell>
          <cell r="C69" t="str">
            <v>Anejo_III_2_0005</v>
          </cell>
        </row>
        <row r="70">
          <cell r="B70" t="str">
            <v xml:space="preserve">C3_1_0152 </v>
          </cell>
          <cell r="C70" t="str">
            <v>Anejo_III_2_0005</v>
          </cell>
        </row>
        <row r="71">
          <cell r="B71" t="str">
            <v xml:space="preserve">C3_1_0153 </v>
          </cell>
          <cell r="C71" t="str">
            <v>Anejo_III_2_0005</v>
          </cell>
        </row>
        <row r="72">
          <cell r="B72" t="str">
            <v xml:space="preserve">C3_1_0154 </v>
          </cell>
          <cell r="C72" t="str">
            <v>Anejo_III_2_0005</v>
          </cell>
        </row>
        <row r="73">
          <cell r="B73" t="str">
            <v xml:space="preserve">C3_1_0155 </v>
          </cell>
          <cell r="C73" t="str">
            <v>Anejo_III_2_0005</v>
          </cell>
        </row>
        <row r="74">
          <cell r="B74" t="str">
            <v xml:space="preserve">C3_1_0156 </v>
          </cell>
          <cell r="C74" t="str">
            <v>Anejo_III_2_0005</v>
          </cell>
        </row>
        <row r="75">
          <cell r="B75" t="str">
            <v xml:space="preserve">C3_1_0157 </v>
          </cell>
          <cell r="C75" t="str">
            <v>Anejo_III_2_0005</v>
          </cell>
        </row>
        <row r="76">
          <cell r="B76" t="str">
            <v xml:space="preserve">C3_1_0160 </v>
          </cell>
          <cell r="C76" t="str">
            <v>Anejo_III_2_0005</v>
          </cell>
        </row>
        <row r="77">
          <cell r="B77" t="str">
            <v xml:space="preserve">C3_1_0205 </v>
          </cell>
          <cell r="C77" t="str">
            <v>Anejo_III_2_0005</v>
          </cell>
        </row>
        <row r="78">
          <cell r="B78" t="str">
            <v xml:space="preserve">C3_1_0205 </v>
          </cell>
          <cell r="C78" t="str">
            <v>Anejo_III_2_0005</v>
          </cell>
        </row>
        <row r="79">
          <cell r="B79" t="str">
            <v xml:space="preserve">C3_1_0205 </v>
          </cell>
          <cell r="C79" t="str">
            <v>Anejo_III_2_0005</v>
          </cell>
        </row>
        <row r="80">
          <cell r="B80" t="str">
            <v xml:space="preserve">C3_1_0205 </v>
          </cell>
          <cell r="C80" t="str">
            <v>Anejo_III_2_0005</v>
          </cell>
        </row>
        <row r="81">
          <cell r="B81" t="str">
            <v xml:space="preserve">C3_1_0211 </v>
          </cell>
          <cell r="C81" t="str">
            <v>Anejo_III_2_0005</v>
          </cell>
        </row>
        <row r="82">
          <cell r="B82" t="str">
            <v xml:space="preserve">C3_1_0211 </v>
          </cell>
          <cell r="C82" t="str">
            <v>Anejo_III_2_0005</v>
          </cell>
        </row>
        <row r="83">
          <cell r="B83" t="str">
            <v xml:space="preserve">C3_1_0211 </v>
          </cell>
          <cell r="C83" t="str">
            <v>Anejo_III_2_0005</v>
          </cell>
        </row>
        <row r="84">
          <cell r="B84" t="str">
            <v xml:space="preserve">C3_1_0215 </v>
          </cell>
          <cell r="C84" t="str">
            <v>Anejo_III_2_0005</v>
          </cell>
        </row>
        <row r="85">
          <cell r="B85" t="str">
            <v xml:space="preserve">C3_1_0215 </v>
          </cell>
          <cell r="C85" t="str">
            <v>Anejo_III_2_0005</v>
          </cell>
        </row>
        <row r="86">
          <cell r="B86" t="str">
            <v xml:space="preserve">C3_1_0211 </v>
          </cell>
          <cell r="C86" t="str">
            <v>Anejo_III_2_0005</v>
          </cell>
        </row>
        <row r="87">
          <cell r="B87" t="str">
            <v xml:space="preserve">C3_1_0212 </v>
          </cell>
          <cell r="C87" t="str">
            <v>Anejo_III_2_0005</v>
          </cell>
        </row>
        <row r="88">
          <cell r="B88" t="str">
            <v xml:space="preserve">C3_1_0212 </v>
          </cell>
          <cell r="C88" t="str">
            <v>Anejo_III_2_0005</v>
          </cell>
        </row>
        <row r="89">
          <cell r="B89" t="str">
            <v xml:space="preserve">C3_1_0213 </v>
          </cell>
          <cell r="C89" t="str">
            <v>Anejo_III_2_0005</v>
          </cell>
        </row>
        <row r="90">
          <cell r="B90" t="str">
            <v xml:space="preserve">C3_1_0214 </v>
          </cell>
          <cell r="C90" t="str">
            <v>Anejo_III_2_0005</v>
          </cell>
        </row>
        <row r="91">
          <cell r="B91" t="str">
            <v xml:space="preserve">C3_1_0215 </v>
          </cell>
          <cell r="C91" t="str">
            <v>Anejo_III_2_0005</v>
          </cell>
        </row>
        <row r="92">
          <cell r="B92" t="str">
            <v xml:space="preserve">C3_1_0216 </v>
          </cell>
          <cell r="C92" t="str">
            <v>Anejo_III_2_0005</v>
          </cell>
        </row>
        <row r="93">
          <cell r="B93" t="str">
            <v xml:space="preserve">C3_1_0217 </v>
          </cell>
          <cell r="C93" t="str">
            <v>Anejo_III_2_0005</v>
          </cell>
        </row>
        <row r="94">
          <cell r="B94" t="str">
            <v xml:space="preserve">C3_1_0217 </v>
          </cell>
          <cell r="C94" t="str">
            <v>Anejo_III_2_0005</v>
          </cell>
        </row>
        <row r="95">
          <cell r="B95" t="str">
            <v xml:space="preserve">C3_1_0205 </v>
          </cell>
          <cell r="C95" t="str">
            <v>Anejo_III_2_0005</v>
          </cell>
        </row>
        <row r="96">
          <cell r="B96" t="str">
            <v xml:space="preserve">C3_1_0211 </v>
          </cell>
          <cell r="C96" t="str">
            <v>Anejo_III_2_0005</v>
          </cell>
        </row>
        <row r="97">
          <cell r="B97" t="str">
            <v xml:space="preserve">C3_1_0212 </v>
          </cell>
          <cell r="C97" t="str">
            <v>Anejo_III_2_0005</v>
          </cell>
        </row>
        <row r="98">
          <cell r="B98" t="str">
            <v xml:space="preserve">C3_1_0213 </v>
          </cell>
          <cell r="C98" t="str">
            <v>Anejo_III_2_0005</v>
          </cell>
        </row>
        <row r="99">
          <cell r="B99" t="str">
            <v xml:space="preserve">C3_1_0214 </v>
          </cell>
          <cell r="C99" t="str">
            <v>Anejo_III_2_0005</v>
          </cell>
        </row>
        <row r="100">
          <cell r="B100" t="str">
            <v xml:space="preserve">C3_1_0215 </v>
          </cell>
          <cell r="C100" t="str">
            <v>Anejo_III_2_0005</v>
          </cell>
        </row>
        <row r="101">
          <cell r="B101" t="str">
            <v xml:space="preserve">C3_1_0216 </v>
          </cell>
          <cell r="C101" t="str">
            <v>Anejo_III_2_0005</v>
          </cell>
        </row>
        <row r="102">
          <cell r="B102" t="str">
            <v xml:space="preserve">C3_1_0217 </v>
          </cell>
          <cell r="C102" t="str">
            <v>Anejo_III_2_0005</v>
          </cell>
        </row>
        <row r="103">
          <cell r="B103" t="str">
            <v xml:space="preserve">C3_1_0220 </v>
          </cell>
          <cell r="C103" t="str">
            <v>Anejo_III_2_0005</v>
          </cell>
        </row>
        <row r="104">
          <cell r="B104" t="str">
            <v xml:space="preserve">C3_1_0220 </v>
          </cell>
          <cell r="C104" t="str">
            <v>Anejo_III_2_0005</v>
          </cell>
        </row>
        <row r="105">
          <cell r="B105" t="str">
            <v xml:space="preserve">C3_1_0220 </v>
          </cell>
          <cell r="C105" t="str">
            <v>Anejo_III_2_0005</v>
          </cell>
        </row>
        <row r="106">
          <cell r="B106" t="str">
            <v xml:space="preserve">C3_1_0220 </v>
          </cell>
          <cell r="C106" t="str">
            <v>Anejo_III_2_0005</v>
          </cell>
        </row>
        <row r="107">
          <cell r="B107" t="str">
            <v xml:space="preserve">C3_1_0220 </v>
          </cell>
          <cell r="C107" t="str">
            <v>Anejo_III_2_0005</v>
          </cell>
        </row>
        <row r="108">
          <cell r="B108" t="str">
            <v xml:space="preserve">C3_1_0220 </v>
          </cell>
          <cell r="C108" t="str">
            <v>Anejo_III_2_0005</v>
          </cell>
        </row>
        <row r="109">
          <cell r="B109" t="str">
            <v xml:space="preserve">C3_1_0231 </v>
          </cell>
          <cell r="C109" t="str">
            <v>Anejo_III_2_0005</v>
          </cell>
        </row>
        <row r="110">
          <cell r="B110" t="str">
            <v xml:space="preserve">C3_1_0232 </v>
          </cell>
          <cell r="C110" t="str">
            <v>Anejo_III_2_0005</v>
          </cell>
        </row>
        <row r="111">
          <cell r="B111" t="str">
            <v xml:space="preserve">C3_1_0233 </v>
          </cell>
          <cell r="C111" t="str">
            <v>Anejo_III_2_0005</v>
          </cell>
        </row>
        <row r="112">
          <cell r="B112" t="str">
            <v xml:space="preserve">C3_1_0235 </v>
          </cell>
          <cell r="C112" t="str">
            <v>Anejo_III_2_0005</v>
          </cell>
        </row>
        <row r="113">
          <cell r="B113" t="str">
            <v xml:space="preserve">C3_1_0235 </v>
          </cell>
          <cell r="C113" t="str">
            <v>Anejo_III_2_0005</v>
          </cell>
        </row>
        <row r="114">
          <cell r="B114" t="str">
            <v xml:space="preserve">C3_1_0235 </v>
          </cell>
          <cell r="C114" t="str">
            <v>Anejo_III_2_0005</v>
          </cell>
        </row>
        <row r="115">
          <cell r="B115" t="str">
            <v xml:space="preserve">C3_1_0235 </v>
          </cell>
          <cell r="C115" t="str">
            <v>Anejo_III_2_0005</v>
          </cell>
        </row>
        <row r="116">
          <cell r="B116" t="str">
            <v xml:space="preserve">C3_1_0235 </v>
          </cell>
          <cell r="C116" t="str">
            <v>Anejo_III_2_0005</v>
          </cell>
        </row>
        <row r="117">
          <cell r="B117" t="str">
            <v xml:space="preserve">C3_1_0245 </v>
          </cell>
          <cell r="C117" t="str">
            <v>Anejo_III_2_0005</v>
          </cell>
        </row>
        <row r="118">
          <cell r="B118" t="str">
            <v xml:space="preserve">C3_1_0248 </v>
          </cell>
          <cell r="C118" t="str">
            <v>Anejo_III_2_0005</v>
          </cell>
        </row>
        <row r="119">
          <cell r="B119" t="str">
            <v xml:space="preserve">C3_1_0247 </v>
          </cell>
          <cell r="C119" t="str">
            <v>Anejo_III_2_0005</v>
          </cell>
        </row>
        <row r="120">
          <cell r="B120" t="str">
            <v xml:space="preserve">C3_1_0255 </v>
          </cell>
          <cell r="C120" t="str">
            <v>IS_2_0023</v>
          </cell>
        </row>
        <row r="121">
          <cell r="B121" t="str">
            <v xml:space="preserve">C3_1_0255 </v>
          </cell>
          <cell r="C121" t="str">
            <v>IS_2_0023</v>
          </cell>
        </row>
        <row r="122">
          <cell r="B122" t="str">
            <v xml:space="preserve">C3_1_0255 </v>
          </cell>
          <cell r="C122" t="str">
            <v>IS_2_0023</v>
          </cell>
        </row>
        <row r="123">
          <cell r="B123" t="str">
            <v xml:space="preserve">C3_1_0255 </v>
          </cell>
          <cell r="C123" t="str">
            <v>IS_2_0023</v>
          </cell>
        </row>
        <row r="124">
          <cell r="B124" t="str">
            <v xml:space="preserve">C3_1_0255 </v>
          </cell>
          <cell r="C124" t="str">
            <v>IS_2_0023</v>
          </cell>
        </row>
        <row r="125">
          <cell r="B125" t="str">
            <v xml:space="preserve">C3_1_0255 </v>
          </cell>
          <cell r="C125" t="str">
            <v>IS_2_0023</v>
          </cell>
        </row>
        <row r="126">
          <cell r="B126" t="str">
            <v xml:space="preserve">C3_1_0255 </v>
          </cell>
          <cell r="C126" t="str">
            <v>IS_2_0021</v>
          </cell>
        </row>
        <row r="127">
          <cell r="B127" t="str">
            <v xml:space="preserve">C3_1_0255 </v>
          </cell>
          <cell r="C127" t="str">
            <v>IS_2_0022</v>
          </cell>
        </row>
        <row r="128">
          <cell r="B128" t="str">
            <v xml:space="preserve">C3_1_0255 </v>
          </cell>
          <cell r="C128" t="str">
            <v>IS_2_0023</v>
          </cell>
        </row>
        <row r="129">
          <cell r="B129" t="str">
            <v xml:space="preserve">C3_1_0255 </v>
          </cell>
          <cell r="C129" t="str">
            <v>IS_2_0023</v>
          </cell>
        </row>
        <row r="130">
          <cell r="B130" t="str">
            <v xml:space="preserve">C3_1_0255 </v>
          </cell>
          <cell r="C130" t="str">
            <v>IS_2_0023</v>
          </cell>
        </row>
        <row r="131">
          <cell r="B131" t="str">
            <v xml:space="preserve">C3_1_0255 </v>
          </cell>
          <cell r="C131" t="str">
            <v>IS_2_0023</v>
          </cell>
        </row>
        <row r="132">
          <cell r="B132" t="str">
            <v xml:space="preserve">C3_1_0255 </v>
          </cell>
          <cell r="C132" t="str">
            <v>IS_2_0023</v>
          </cell>
        </row>
        <row r="133">
          <cell r="B133" t="str">
            <v xml:space="preserve">C3_1_0255 </v>
          </cell>
          <cell r="C133" t="str">
            <v>IS_2_0021</v>
          </cell>
        </row>
        <row r="134">
          <cell r="B134" t="str">
            <v xml:space="preserve">C3_1_0255 </v>
          </cell>
          <cell r="C134" t="str">
            <v>IS_2_0022</v>
          </cell>
        </row>
        <row r="135">
          <cell r="B135" t="str">
            <v xml:space="preserve">C3_1_0255 </v>
          </cell>
          <cell r="C135" t="str">
            <v>IS_2_0023</v>
          </cell>
        </row>
        <row r="136">
          <cell r="B136" t="str">
            <v xml:space="preserve">C3_1_0255 </v>
          </cell>
          <cell r="C136" t="str">
            <v>IS_2_0023</v>
          </cell>
        </row>
        <row r="137">
          <cell r="B137" t="str">
            <v xml:space="preserve">C3_1_0255 </v>
          </cell>
          <cell r="C137" t="str">
            <v>IS_2_0023</v>
          </cell>
        </row>
        <row r="138">
          <cell r="B138" t="str">
            <v xml:space="preserve">C3_1_0255 </v>
          </cell>
          <cell r="C138" t="str">
            <v>IS_2_0023</v>
          </cell>
        </row>
        <row r="139">
          <cell r="B139" t="str">
            <v xml:space="preserve">C3_1_0255 </v>
          </cell>
          <cell r="C139" t="str">
            <v>IS_2_0023</v>
          </cell>
        </row>
        <row r="140">
          <cell r="B140" t="str">
            <v xml:space="preserve">C3_1_0266 </v>
          </cell>
          <cell r="C140" t="str">
            <v>Anejo_III_2_0026</v>
          </cell>
        </row>
        <row r="141">
          <cell r="B141" t="str">
            <v xml:space="preserve">C3_1_0267 </v>
          </cell>
          <cell r="C141" t="str">
            <v>Anejo_III_2_0027</v>
          </cell>
        </row>
        <row r="142">
          <cell r="B142" t="str">
            <v xml:space="preserve">C3_1_0268 </v>
          </cell>
          <cell r="C142" t="str">
            <v>Anejo_III_2_0025</v>
          </cell>
        </row>
        <row r="143">
          <cell r="B143" t="str">
            <v xml:space="preserve">C3_1_0271 </v>
          </cell>
          <cell r="C143" t="str">
            <v>Anejo_III_2_0030</v>
          </cell>
        </row>
        <row r="144">
          <cell r="B144" t="str">
            <v xml:space="preserve">C3_1_0271 </v>
          </cell>
          <cell r="C144" t="str">
            <v>Anejo_III_2_0030</v>
          </cell>
        </row>
        <row r="145">
          <cell r="B145" t="str">
            <v xml:space="preserve">C3_1_0271 </v>
          </cell>
          <cell r="C145" t="str">
            <v>Anejo_III_2_0030</v>
          </cell>
        </row>
        <row r="146">
          <cell r="B146" t="str">
            <v xml:space="preserve">C3_1_0275 </v>
          </cell>
          <cell r="C146" t="str">
            <v>Anejo_III_2_0030</v>
          </cell>
        </row>
        <row r="147">
          <cell r="B147" t="str">
            <v xml:space="preserve">C3_1_0275 </v>
          </cell>
          <cell r="C147" t="str">
            <v>Anejo_III_2_0030</v>
          </cell>
        </row>
        <row r="148">
          <cell r="B148" t="str">
            <v xml:space="preserve">C3_1_0280 </v>
          </cell>
          <cell r="C148" t="str">
            <v>Anejo_III_2_0030</v>
          </cell>
        </row>
        <row r="149">
          <cell r="B149" t="str">
            <v xml:space="preserve">C3_1_0281 </v>
          </cell>
          <cell r="C149" t="str">
            <v>Anejo_III_2_0030</v>
          </cell>
        </row>
        <row r="150">
          <cell r="B150" t="str">
            <v xml:space="preserve">C3_1_0281 </v>
          </cell>
          <cell r="C150" t="str">
            <v>Anejo_III_2_0030</v>
          </cell>
        </row>
        <row r="151">
          <cell r="B151" t="str">
            <v xml:space="preserve">C3_1_0281 </v>
          </cell>
          <cell r="C151" t="str">
            <v>Anejo_III_2_0030</v>
          </cell>
        </row>
        <row r="152">
          <cell r="B152" t="str">
            <v xml:space="preserve">C3_1_0281 </v>
          </cell>
          <cell r="C152" t="str">
            <v>Anejo_III_2_0030</v>
          </cell>
        </row>
        <row r="153">
          <cell r="B153" t="str">
            <v xml:space="preserve">C3_1_0281 </v>
          </cell>
          <cell r="C153" t="str">
            <v>Anejo_III_2_0030</v>
          </cell>
        </row>
        <row r="154">
          <cell r="B154" t="str">
            <v xml:space="preserve">C3_1_0281 </v>
          </cell>
          <cell r="C154" t="str">
            <v>Anejo_III_2_0030</v>
          </cell>
        </row>
        <row r="155">
          <cell r="B155" t="str">
            <v xml:space="preserve">C3_1_0281 </v>
          </cell>
          <cell r="C155" t="str">
            <v>Anejo_III_2_0030</v>
          </cell>
        </row>
        <row r="156">
          <cell r="B156" t="str">
            <v xml:space="preserve">C3_1_0281 </v>
          </cell>
          <cell r="C156" t="str">
            <v>Anejo_III_2_0030</v>
          </cell>
        </row>
        <row r="157">
          <cell r="B157" t="str">
            <v xml:space="preserve">C3_1_0295 </v>
          </cell>
          <cell r="C157" t="str">
            <v>Anejo_III_2_0030</v>
          </cell>
        </row>
        <row r="158">
          <cell r="B158" t="str">
            <v xml:space="preserve">C3_1_0295 </v>
          </cell>
          <cell r="C158" t="str">
            <v>Anejo_III_2_0030</v>
          </cell>
        </row>
        <row r="159">
          <cell r="B159" t="str">
            <v xml:space="preserve">C3_1_0295 </v>
          </cell>
          <cell r="C159" t="str">
            <v>Anejo_III_2_0030</v>
          </cell>
        </row>
        <row r="160">
          <cell r="B160" t="str">
            <v xml:space="preserve">C3_1_0295 </v>
          </cell>
          <cell r="C160" t="str">
            <v>Anejo_III_2_0030</v>
          </cell>
        </row>
        <row r="161">
          <cell r="B161" t="str">
            <v xml:space="preserve">C3_1_0305 </v>
          </cell>
          <cell r="C161" t="str">
            <v>Anejo_III_2_0030</v>
          </cell>
        </row>
        <row r="162">
          <cell r="B162" t="str">
            <v xml:space="preserve">C3_1_0305 </v>
          </cell>
          <cell r="C162" t="str">
            <v>Anejo_III_2_0030</v>
          </cell>
        </row>
        <row r="163">
          <cell r="B163" t="str">
            <v xml:space="preserve">C3_1_0305 </v>
          </cell>
          <cell r="C163" t="str">
            <v>Anejo_III_2_0030</v>
          </cell>
        </row>
        <row r="164">
          <cell r="B164" t="str">
            <v xml:space="preserve">C3_1_0305 </v>
          </cell>
          <cell r="C164" t="str">
            <v>Anejo_III_2_0030</v>
          </cell>
        </row>
        <row r="165">
          <cell r="B165" t="str">
            <v xml:space="preserve">C3_1_0315 </v>
          </cell>
          <cell r="C165" t="str">
            <v>Anejo_III_2_0030</v>
          </cell>
        </row>
        <row r="166">
          <cell r="B166" t="str">
            <v xml:space="preserve">C3_1_0315 </v>
          </cell>
          <cell r="C166" t="str">
            <v>Anejo_III_2_0030</v>
          </cell>
        </row>
        <row r="167">
          <cell r="B167" t="str">
            <v xml:space="preserve">C3_1_0315 </v>
          </cell>
          <cell r="C167" t="str">
            <v>Anejo_III_2_0030</v>
          </cell>
        </row>
        <row r="168">
          <cell r="B168" t="str">
            <v xml:space="preserve">C3_1_0325 </v>
          </cell>
          <cell r="C168" t="str">
            <v>Anejo_III_2_0035</v>
          </cell>
        </row>
        <row r="169">
          <cell r="B169" t="str">
            <v xml:space="preserve">C3_1_0325 </v>
          </cell>
          <cell r="C169" t="str">
            <v>Anejo_III_2_0035</v>
          </cell>
        </row>
        <row r="170">
          <cell r="B170" t="str">
            <v xml:space="preserve">C3_1_0325 </v>
          </cell>
          <cell r="C170" t="str">
            <v>Anejo_III_2_0035</v>
          </cell>
        </row>
        <row r="171">
          <cell r="B171" t="str">
            <v xml:space="preserve">C3_1_0325 </v>
          </cell>
          <cell r="C171" t="str">
            <v>Anejo_III_2_0035</v>
          </cell>
        </row>
        <row r="172">
          <cell r="B172" t="str">
            <v xml:space="preserve">C3_1_0325 </v>
          </cell>
          <cell r="C172" t="str">
            <v>Anejo_III_2_0035</v>
          </cell>
        </row>
        <row r="173">
          <cell r="B173" t="str">
            <v xml:space="preserve">C3_1_0325 </v>
          </cell>
          <cell r="C173" t="str">
            <v>Anejo_III_2_0035</v>
          </cell>
        </row>
        <row r="174">
          <cell r="B174" t="str">
            <v xml:space="preserve">C3_1_0325 </v>
          </cell>
          <cell r="C174" t="str">
            <v>Anejo_III_2_0035</v>
          </cell>
        </row>
        <row r="175">
          <cell r="B175" t="str">
            <v xml:space="preserve">C3_1_0325 </v>
          </cell>
          <cell r="C175" t="str">
            <v>Anejo_III_2_0035</v>
          </cell>
        </row>
        <row r="176">
          <cell r="B176" t="str">
            <v xml:space="preserve">C3_1_0325 </v>
          </cell>
          <cell r="C176" t="str">
            <v>Anejo_III_2_0035</v>
          </cell>
        </row>
        <row r="177">
          <cell r="B177" t="str">
            <v xml:space="preserve">C3_1_0351 </v>
          </cell>
          <cell r="C177" t="str">
            <v>Anejo_III_2_0041</v>
          </cell>
        </row>
        <row r="178">
          <cell r="B178" t="str">
            <v xml:space="preserve">C3_1_0351 </v>
          </cell>
          <cell r="C178" t="str">
            <v>Anejo_III_2_0041</v>
          </cell>
        </row>
        <row r="179">
          <cell r="B179" t="str">
            <v xml:space="preserve">C3_1_0355 </v>
          </cell>
          <cell r="C179" t="str">
            <v>Anejo_III_2_0042</v>
          </cell>
        </row>
        <row r="180">
          <cell r="B180" t="str">
            <v xml:space="preserve">C3_1_0355 </v>
          </cell>
          <cell r="C180" t="str">
            <v>Anejo_III_2_0042</v>
          </cell>
        </row>
        <row r="181">
          <cell r="B181" t="str">
            <v xml:space="preserve">C3_1_0361 </v>
          </cell>
          <cell r="C181" t="str">
            <v>Anejo_III_2_0043</v>
          </cell>
        </row>
        <row r="182">
          <cell r="B182" t="str">
            <v xml:space="preserve">C3_1_0361 </v>
          </cell>
          <cell r="C182" t="str">
            <v>Anejo_III_2_0043</v>
          </cell>
        </row>
        <row r="183">
          <cell r="B183" t="str">
            <v xml:space="preserve">C3_1_0358 </v>
          </cell>
          <cell r="C183" t="str">
            <v>Anejo_III_2_0043</v>
          </cell>
        </row>
        <row r="184">
          <cell r="B184" t="str">
            <v xml:space="preserve">C3_1_0358 </v>
          </cell>
          <cell r="C184" t="str">
            <v>Anejo_III_2_0043</v>
          </cell>
        </row>
        <row r="185">
          <cell r="B185" t="str">
            <v xml:space="preserve">C3_1_0365 </v>
          </cell>
          <cell r="C185" t="str">
            <v>Anejo_III_2_0043</v>
          </cell>
        </row>
        <row r="186">
          <cell r="B186" t="str">
            <v xml:space="preserve">C3_1_0365 </v>
          </cell>
          <cell r="C186" t="str">
            <v>Anejo_III_2_0043</v>
          </cell>
        </row>
        <row r="187">
          <cell r="B187" t="str">
            <v xml:space="preserve">C3_1_0368 </v>
          </cell>
          <cell r="C187" t="str">
            <v>Anejo_III_2_0043</v>
          </cell>
        </row>
        <row r="188">
          <cell r="B188" t="str">
            <v xml:space="preserve">C3_1_0368 </v>
          </cell>
          <cell r="C188" t="str">
            <v>Anejo_III_2_0043</v>
          </cell>
        </row>
        <row r="189">
          <cell r="B189" t="str">
            <v xml:space="preserve">C3_1_0371 </v>
          </cell>
          <cell r="C189" t="str">
            <v>Anejo_III_2_0044</v>
          </cell>
        </row>
        <row r="190">
          <cell r="B190" t="str">
            <v xml:space="preserve">C3_1_0371 </v>
          </cell>
          <cell r="C190" t="str">
            <v>Anejo_III_2_0044</v>
          </cell>
        </row>
        <row r="191">
          <cell r="B191" t="str">
            <v xml:space="preserve">C3_1_0379 </v>
          </cell>
          <cell r="C191" t="str">
            <v>Anejo_III_2_0044</v>
          </cell>
        </row>
        <row r="192">
          <cell r="B192" t="str">
            <v xml:space="preserve">C3_1_0379 </v>
          </cell>
          <cell r="C192" t="str">
            <v>Anejo_III_2_0044</v>
          </cell>
        </row>
        <row r="193">
          <cell r="B193" t="str">
            <v xml:space="preserve">C3_1_0382 </v>
          </cell>
          <cell r="C193" t="str">
            <v>Anejo_III_2_0044</v>
          </cell>
        </row>
        <row r="194">
          <cell r="B194" t="str">
            <v xml:space="preserve">C3_1_0382 </v>
          </cell>
          <cell r="C194" t="str">
            <v>Anejo_III_2_0044</v>
          </cell>
        </row>
        <row r="195">
          <cell r="B195" t="str">
            <v xml:space="preserve">C3_1_0385 </v>
          </cell>
          <cell r="C195" t="str">
            <v>Anejo_III_2_0050</v>
          </cell>
        </row>
        <row r="196">
          <cell r="B196" t="str">
            <v xml:space="preserve">C3_1_0406 </v>
          </cell>
          <cell r="C196" t="str">
            <v>Anejo_III_2_0058</v>
          </cell>
        </row>
        <row r="197">
          <cell r="B197" t="str">
            <v xml:space="preserve">C3_1_0407 </v>
          </cell>
          <cell r="C197" t="str">
            <v>Anejo_III_2_0058</v>
          </cell>
        </row>
        <row r="198">
          <cell r="B198" t="str">
            <v xml:space="preserve">C3_1_0412 </v>
          </cell>
          <cell r="C198" t="str">
            <v>Anejo_III_2_0057</v>
          </cell>
        </row>
        <row r="199">
          <cell r="B199" t="str">
            <v xml:space="preserve">C3_1_0417 </v>
          </cell>
          <cell r="C199" t="str">
            <v>Anejo_III_2_0058</v>
          </cell>
        </row>
        <row r="200">
          <cell r="B200" t="str">
            <v xml:space="preserve">C3_1_0417 </v>
          </cell>
          <cell r="C200" t="str">
            <v>Anejo_III_2_0058</v>
          </cell>
        </row>
        <row r="201">
          <cell r="B201" t="str">
            <v xml:space="preserve">C3_1_0565 </v>
          </cell>
          <cell r="C201" t="str">
            <v>Anejo_III_2_0058</v>
          </cell>
        </row>
        <row r="202">
          <cell r="B202" t="str">
            <v xml:space="preserve">C3_1_0417 </v>
          </cell>
          <cell r="C202" t="str">
            <v>Anejo_III_2_0058</v>
          </cell>
        </row>
        <row r="203">
          <cell r="B203" t="str">
            <v xml:space="preserve">C3_1_0417 </v>
          </cell>
          <cell r="C203" t="str">
            <v>Anejo_III_2_0058</v>
          </cell>
        </row>
        <row r="204">
          <cell r="B204" t="str">
            <v xml:space="preserve">C3_1_0417 </v>
          </cell>
          <cell r="C204" t="str">
            <v>Anejo_III_2_0056</v>
          </cell>
        </row>
        <row r="205">
          <cell r="B205" t="str">
            <v xml:space="preserve">C3_1_0430 </v>
          </cell>
          <cell r="C205" t="str">
            <v>Anejo_III_2_0081</v>
          </cell>
        </row>
        <row r="206">
          <cell r="B206" t="str">
            <v xml:space="preserve">C3_1_0430 </v>
          </cell>
          <cell r="C206" t="str">
            <v>Anejo_III_2_0081</v>
          </cell>
        </row>
        <row r="207">
          <cell r="B207" t="str">
            <v xml:space="preserve">C3_1_0425 </v>
          </cell>
          <cell r="C207" t="str">
            <v>Anejo_III_2_0081</v>
          </cell>
        </row>
        <row r="208">
          <cell r="B208" t="str">
            <v xml:space="preserve">C3_1_0425 </v>
          </cell>
          <cell r="C208" t="str">
            <v>Anejo_III_2_0081</v>
          </cell>
        </row>
        <row r="209">
          <cell r="B209" t="str">
            <v xml:space="preserve">C3_1_0425 </v>
          </cell>
          <cell r="C209" t="str">
            <v>Anejo_III_2_0081</v>
          </cell>
        </row>
        <row r="210">
          <cell r="B210" t="str">
            <v xml:space="preserve">C3_1_0430 </v>
          </cell>
          <cell r="C210" t="str">
            <v>Anejo_III_2_0081</v>
          </cell>
        </row>
        <row r="211">
          <cell r="B211" t="str">
            <v xml:space="preserve">C3_1_0430 </v>
          </cell>
          <cell r="C211" t="str">
            <v>Anejo_III_2_0081</v>
          </cell>
        </row>
        <row r="212">
          <cell r="B212" t="str">
            <v xml:space="preserve">C3_1_0428 </v>
          </cell>
          <cell r="C212" t="str">
            <v>Anejo_III_2_0081</v>
          </cell>
        </row>
        <row r="213">
          <cell r="B213" t="str">
            <v xml:space="preserve">C3_1_0430 </v>
          </cell>
          <cell r="C213" t="str">
            <v>Anejo_III_2_0081</v>
          </cell>
        </row>
        <row r="214">
          <cell r="B214" t="str">
            <v xml:space="preserve">C3_1_0435 </v>
          </cell>
          <cell r="C214" t="str">
            <v>Anejo_III_2_0082</v>
          </cell>
        </row>
        <row r="215">
          <cell r="B215" t="str">
            <v xml:space="preserve">C3_1_0435 </v>
          </cell>
          <cell r="C215" t="str">
            <v>Anejo_III_2_0082</v>
          </cell>
        </row>
        <row r="216">
          <cell r="B216" t="str">
            <v xml:space="preserve">C3_1_0435 </v>
          </cell>
          <cell r="C216" t="str">
            <v>Anejo_III_2_0082</v>
          </cell>
        </row>
        <row r="217">
          <cell r="B217" t="str">
            <v xml:space="preserve">C3_1_0435 </v>
          </cell>
          <cell r="C217" t="str">
            <v>Anejo_III_2_0082</v>
          </cell>
        </row>
        <row r="218">
          <cell r="B218" t="str">
            <v xml:space="preserve">C3_1_0435 </v>
          </cell>
          <cell r="C218" t="str">
            <v>Anejo_III_2_0082</v>
          </cell>
        </row>
        <row r="219">
          <cell r="B219" t="str">
            <v xml:space="preserve">C3_1_0435 </v>
          </cell>
          <cell r="C219" t="str">
            <v>Anejo_III_2_0082</v>
          </cell>
        </row>
        <row r="220">
          <cell r="B220" t="str">
            <v xml:space="preserve">C3_1_0435 </v>
          </cell>
          <cell r="C220" t="str">
            <v>Anejo_III_2_0082</v>
          </cell>
        </row>
        <row r="221">
          <cell r="B221" t="str">
            <v xml:space="preserve">C3_1_0435 </v>
          </cell>
          <cell r="C221" t="str">
            <v>Anejo_III_2_0082</v>
          </cell>
        </row>
        <row r="222">
          <cell r="B222" t="str">
            <v xml:space="preserve">C3_1_0435 </v>
          </cell>
          <cell r="C222" t="str">
            <v>Anejo_III_2_0082</v>
          </cell>
        </row>
        <row r="223">
          <cell r="B223" t="str">
            <v xml:space="preserve">C3_1_0435 </v>
          </cell>
          <cell r="C223" t="str">
            <v>Anejo_III_2_0082</v>
          </cell>
        </row>
        <row r="224">
          <cell r="B224" t="str">
            <v xml:space="preserve">C3_1_0435 </v>
          </cell>
          <cell r="C224" t="str">
            <v>Anejo_III_2_0082</v>
          </cell>
        </row>
        <row r="225">
          <cell r="B225" t="str">
            <v xml:space="preserve">C3_1_0435 </v>
          </cell>
          <cell r="C225" t="str">
            <v>Anejo_III_2_0082</v>
          </cell>
        </row>
        <row r="226">
          <cell r="B226" t="str">
            <v xml:space="preserve">C3_1_0435 </v>
          </cell>
          <cell r="C226" t="str">
            <v>Anejo_III_2_0082</v>
          </cell>
        </row>
        <row r="227">
          <cell r="B227" t="str">
            <v xml:space="preserve">C3_1_0435 </v>
          </cell>
          <cell r="C227" t="str">
            <v>Anejo_III_2_0082</v>
          </cell>
        </row>
        <row r="228">
          <cell r="B228" t="str">
            <v xml:space="preserve">C3_1_0435 </v>
          </cell>
          <cell r="C228" t="str">
            <v>Anejo_III_2_0082</v>
          </cell>
        </row>
        <row r="229">
          <cell r="B229" t="str">
            <v xml:space="preserve">C3_1_0435 </v>
          </cell>
          <cell r="C229" t="str">
            <v>Anejo_III_2_0082</v>
          </cell>
        </row>
        <row r="230">
          <cell r="B230" t="str">
            <v xml:space="preserve">C3_1_0435 </v>
          </cell>
          <cell r="C230" t="str">
            <v>Anejo_III_2_0082</v>
          </cell>
        </row>
        <row r="231">
          <cell r="B231" t="str">
            <v xml:space="preserve">C3_1_0435 </v>
          </cell>
          <cell r="C231" t="str">
            <v>Anejo_III_2_0082</v>
          </cell>
        </row>
        <row r="232">
          <cell r="B232" t="str">
            <v xml:space="preserve">C3_1_0435 </v>
          </cell>
          <cell r="C232" t="str">
            <v>Anejo_III_2_0082</v>
          </cell>
        </row>
        <row r="233">
          <cell r="B233" t="str">
            <v xml:space="preserve">C3_1_0435 </v>
          </cell>
          <cell r="C233" t="str">
            <v>Anejo_III_2_0082</v>
          </cell>
        </row>
        <row r="234">
          <cell r="B234" t="str">
            <v xml:space="preserve">C3_1_0467 </v>
          </cell>
          <cell r="C234" t="str">
            <v>IS_2_0086</v>
          </cell>
        </row>
        <row r="235">
          <cell r="B235" t="str">
            <v xml:space="preserve">C3_1_0467 </v>
          </cell>
          <cell r="C235" t="str">
            <v>IS_2_0086</v>
          </cell>
        </row>
        <row r="236">
          <cell r="B236" t="str">
            <v xml:space="preserve">C3_1_0467 </v>
          </cell>
          <cell r="C236" t="str">
            <v>IS_2_0086</v>
          </cell>
        </row>
        <row r="237">
          <cell r="B237" t="str">
            <v xml:space="preserve">C3_1_0467 </v>
          </cell>
          <cell r="C237" t="str">
            <v>IS_2_0086</v>
          </cell>
        </row>
        <row r="238">
          <cell r="B238" t="str">
            <v xml:space="preserve">C3_1_0473 </v>
          </cell>
          <cell r="C238" t="str">
            <v>IS_2_0087</v>
          </cell>
        </row>
        <row r="239">
          <cell r="B239" t="str">
            <v xml:space="preserve">C3_1_0477 </v>
          </cell>
          <cell r="C239" t="str">
            <v>IS_2_0086</v>
          </cell>
        </row>
        <row r="240">
          <cell r="B240" t="str">
            <v xml:space="preserve">C3_1_0478 </v>
          </cell>
          <cell r="C240" t="str">
            <v>IS_2_0088</v>
          </cell>
        </row>
        <row r="241">
          <cell r="B241" t="str">
            <v xml:space="preserve">C3_1_0486 </v>
          </cell>
          <cell r="C241" t="str">
            <v>Anejo_III_2_0068</v>
          </cell>
        </row>
        <row r="242">
          <cell r="B242" t="str">
            <v xml:space="preserve">C3_1_0487 </v>
          </cell>
          <cell r="C242" t="str">
            <v>Anejo_III_2_0068</v>
          </cell>
        </row>
        <row r="243">
          <cell r="B243" t="str">
            <v xml:space="preserve">C3_1_0488 </v>
          </cell>
          <cell r="C243" t="str">
            <v>Anejo_III_2_0067</v>
          </cell>
        </row>
        <row r="244">
          <cell r="B244" t="str">
            <v xml:space="preserve">C3_1_0488 </v>
          </cell>
          <cell r="C244" t="str">
            <v>Anejo_III_2_0067</v>
          </cell>
        </row>
        <row r="245">
          <cell r="B245" t="str">
            <v xml:space="preserve">C3_1_0488 </v>
          </cell>
          <cell r="C245" t="str">
            <v>Anejo_III_2_0066</v>
          </cell>
        </row>
        <row r="246">
          <cell r="B246" t="str">
            <v xml:space="preserve">C3_1_0488 </v>
          </cell>
          <cell r="C246" t="str">
            <v>Anejo_III_2_0068</v>
          </cell>
        </row>
        <row r="247">
          <cell r="B247" t="str">
            <v xml:space="preserve">C3_1_0502 </v>
          </cell>
          <cell r="C247" t="str">
            <v>IS_2_0102</v>
          </cell>
        </row>
        <row r="248">
          <cell r="B248" t="str">
            <v xml:space="preserve">C3_1_0502 </v>
          </cell>
          <cell r="C248" t="str">
            <v>IS_2_0102</v>
          </cell>
        </row>
        <row r="249">
          <cell r="B249" t="str">
            <v xml:space="preserve">C3_1_0502 </v>
          </cell>
          <cell r="C249" t="str">
            <v>IS_2_0102</v>
          </cell>
        </row>
        <row r="250">
          <cell r="B250" t="str">
            <v xml:space="preserve">C3_1_0504 </v>
          </cell>
          <cell r="C250" t="str">
            <v>IS_2_0102</v>
          </cell>
        </row>
        <row r="251">
          <cell r="B251" t="str">
            <v xml:space="preserve">C3_1_0511 </v>
          </cell>
          <cell r="C251" t="str">
            <v>IS_2_0101</v>
          </cell>
        </row>
        <row r="252">
          <cell r="B252" t="str">
            <v xml:space="preserve">C3_1_0506 </v>
          </cell>
          <cell r="C252" t="str">
            <v>Anejo_III_2_0096</v>
          </cell>
        </row>
        <row r="253">
          <cell r="B253" t="str">
            <v xml:space="preserve">C3_1_0506 </v>
          </cell>
          <cell r="C253" t="str">
            <v>Anejo_III_2_0096</v>
          </cell>
        </row>
        <row r="254">
          <cell r="B254" t="str">
            <v xml:space="preserve">C3_1_0506 </v>
          </cell>
          <cell r="C254" t="str">
            <v>Anejo_III_2_0096</v>
          </cell>
        </row>
        <row r="255">
          <cell r="B255" t="str">
            <v xml:space="preserve">C3_1_0506 </v>
          </cell>
          <cell r="C255" t="str">
            <v>Anejo_III_2_0096</v>
          </cell>
        </row>
        <row r="256">
          <cell r="B256" t="str">
            <v xml:space="preserve">C3_1_0506 </v>
          </cell>
          <cell r="C256" t="str">
            <v>Anejo_III_2_0096</v>
          </cell>
        </row>
        <row r="257">
          <cell r="B257" t="str">
            <v xml:space="preserve">C3_1_0506 </v>
          </cell>
          <cell r="C257" t="str">
            <v>Anejo_III_2_0096</v>
          </cell>
        </row>
        <row r="258">
          <cell r="B258" t="str">
            <v xml:space="preserve">C3_1_0506 </v>
          </cell>
          <cell r="C258" t="str">
            <v>Anejo_III_2_0096</v>
          </cell>
        </row>
        <row r="259">
          <cell r="B259" t="str">
            <v xml:space="preserve">C3_1_0506 </v>
          </cell>
          <cell r="C259" t="str">
            <v>Anejo_III_2_0096</v>
          </cell>
        </row>
        <row r="260">
          <cell r="B260" t="str">
            <v xml:space="preserve">C3_1_0506 </v>
          </cell>
          <cell r="C260" t="str">
            <v>Anejo_III_2_0096</v>
          </cell>
        </row>
        <row r="261">
          <cell r="B261" t="str">
            <v xml:space="preserve">C3_1_0506 </v>
          </cell>
          <cell r="C261" t="str">
            <v>Anejo_III_2_0096</v>
          </cell>
        </row>
        <row r="262">
          <cell r="B262" t="str">
            <v xml:space="preserve">C3_1_0506 </v>
          </cell>
          <cell r="C262" t="str">
            <v>Anejo_III_2_0096</v>
          </cell>
        </row>
        <row r="263">
          <cell r="B263" t="str">
            <v xml:space="preserve">C3_1_0506 </v>
          </cell>
          <cell r="C263" t="str">
            <v>Anejo_III_2_0096</v>
          </cell>
        </row>
        <row r="264">
          <cell r="B264" t="str">
            <v xml:space="preserve">C3_1_0506 </v>
          </cell>
          <cell r="C264" t="str">
            <v>Anejo_III_2_0096</v>
          </cell>
        </row>
        <row r="265">
          <cell r="B265" t="str">
            <v xml:space="preserve">C3_1_0506 </v>
          </cell>
          <cell r="C265" t="str">
            <v>Anejo_III_2_0096</v>
          </cell>
        </row>
        <row r="266">
          <cell r="B266" t="str">
            <v xml:space="preserve">C3_1_0506 </v>
          </cell>
          <cell r="C266" t="str">
            <v>Anejo_III_2_0096</v>
          </cell>
        </row>
        <row r="267">
          <cell r="B267" t="str">
            <v xml:space="preserve">C3_1_0506 </v>
          </cell>
          <cell r="C267" t="str">
            <v>Anejo_III_2_0096</v>
          </cell>
        </row>
        <row r="268">
          <cell r="B268" t="str">
            <v xml:space="preserve">C3_1_0506 </v>
          </cell>
          <cell r="C268" t="str">
            <v>Anejo_III_2_0096</v>
          </cell>
        </row>
        <row r="269">
          <cell r="B269" t="str">
            <v xml:space="preserve">C3_1_0510 </v>
          </cell>
          <cell r="C269" t="str">
            <v>Anejo_III_2_0096</v>
          </cell>
        </row>
        <row r="270">
          <cell r="B270" t="str">
            <v xml:space="preserve">C3_1_0510 </v>
          </cell>
          <cell r="C270" t="str">
            <v>Anejo_III_2_0096</v>
          </cell>
        </row>
        <row r="271">
          <cell r="B271" t="str">
            <v xml:space="preserve">C3_1_0510 </v>
          </cell>
          <cell r="C271" t="str">
            <v>Anejo_III_2_0096</v>
          </cell>
        </row>
        <row r="272">
          <cell r="B272" t="str">
            <v xml:space="preserve">C3_1_0510 </v>
          </cell>
          <cell r="C272" t="str">
            <v>Anejo_III_2_0096</v>
          </cell>
        </row>
        <row r="273">
          <cell r="B273" t="str">
            <v xml:space="preserve">C3_1_0510 </v>
          </cell>
          <cell r="C273" t="str">
            <v>Anejo_III_2_0096</v>
          </cell>
        </row>
        <row r="274">
          <cell r="B274" t="str">
            <v xml:space="preserve">C3_1_0510 </v>
          </cell>
          <cell r="C274" t="str">
            <v>Anejo_III_2_0096</v>
          </cell>
        </row>
        <row r="275">
          <cell r="B275" t="str">
            <v xml:space="preserve">C3_1_0510 </v>
          </cell>
          <cell r="C275" t="str">
            <v>Anejo_III_2_0096</v>
          </cell>
        </row>
        <row r="276">
          <cell r="B276" t="str">
            <v xml:space="preserve">C3_1_0510 </v>
          </cell>
          <cell r="C276" t="str">
            <v>Anejo_III_2_0096</v>
          </cell>
        </row>
        <row r="277">
          <cell r="B277" t="str">
            <v xml:space="preserve">C3_1_0515 </v>
          </cell>
          <cell r="C277" t="str">
            <v>IS_2_0103</v>
          </cell>
        </row>
        <row r="278">
          <cell r="B278" t="str">
            <v xml:space="preserve">C3_1_0515 </v>
          </cell>
          <cell r="C278" t="str">
            <v>IS_2_0103</v>
          </cell>
        </row>
        <row r="279">
          <cell r="B279" t="str">
            <v xml:space="preserve">C3_1_0515 </v>
          </cell>
          <cell r="C279" t="str">
            <v>IS_2_0103</v>
          </cell>
        </row>
        <row r="280">
          <cell r="B280" t="str">
            <v xml:space="preserve">C3_1_0515 </v>
          </cell>
          <cell r="C280" t="str">
            <v>IS_2_0103</v>
          </cell>
        </row>
        <row r="281">
          <cell r="B281" t="str">
            <v xml:space="preserve">C3_1_0515 </v>
          </cell>
          <cell r="C281" t="str">
            <v>IS_2_0103</v>
          </cell>
        </row>
        <row r="282">
          <cell r="B282" t="str">
            <v xml:space="preserve">C3_1_0515 </v>
          </cell>
          <cell r="C282" t="str">
            <v>IS_2_0103</v>
          </cell>
        </row>
        <row r="283">
          <cell r="B283" t="str">
            <v xml:space="preserve">C3_1_0515 </v>
          </cell>
          <cell r="C283" t="str">
            <v>IS_2_0103</v>
          </cell>
        </row>
        <row r="284">
          <cell r="B284" t="str">
            <v xml:space="preserve">C3_1_0515 </v>
          </cell>
          <cell r="C284" t="str">
            <v>IS_2_0103</v>
          </cell>
        </row>
        <row r="285">
          <cell r="B285" t="str">
            <v xml:space="preserve">C3_1_0516 </v>
          </cell>
          <cell r="C285" t="str">
            <v>Anejo_III_2_0140</v>
          </cell>
        </row>
        <row r="286">
          <cell r="B286" t="str">
            <v xml:space="preserve">C3_1_0516 </v>
          </cell>
          <cell r="C286" t="str">
            <v>Anejo_III_2_0140</v>
          </cell>
        </row>
        <row r="287">
          <cell r="B287" t="str">
            <v xml:space="preserve">C3_1_0516 </v>
          </cell>
          <cell r="C287" t="str">
            <v>Anejo_III_2_0140</v>
          </cell>
        </row>
        <row r="288">
          <cell r="B288" t="str">
            <v xml:space="preserve">C3_1_0517 </v>
          </cell>
          <cell r="C288" t="str">
            <v>IS_2_0118</v>
          </cell>
        </row>
        <row r="289">
          <cell r="B289" t="str">
            <v xml:space="preserve">C3_1_0517 </v>
          </cell>
          <cell r="C289" t="str">
            <v>IS_2_0118</v>
          </cell>
        </row>
        <row r="290">
          <cell r="B290" t="str">
            <v xml:space="preserve">C3_1_0517 </v>
          </cell>
          <cell r="C290" t="str">
            <v>IS_2_0118</v>
          </cell>
        </row>
        <row r="291">
          <cell r="B291" t="str">
            <v xml:space="preserve">C3_1_0525 </v>
          </cell>
          <cell r="C291" t="str">
            <v>IS_2_0116</v>
          </cell>
        </row>
        <row r="292">
          <cell r="B292" t="str">
            <v xml:space="preserve">C3_1_0525 </v>
          </cell>
          <cell r="C292" t="str">
            <v>IS_2_0116</v>
          </cell>
        </row>
        <row r="293">
          <cell r="B293" t="str">
            <v xml:space="preserve">C3_1_0525 </v>
          </cell>
          <cell r="C293" t="str">
            <v>IS_2_0116</v>
          </cell>
        </row>
        <row r="294">
          <cell r="B294" t="str">
            <v xml:space="preserve">C3_1_0526 </v>
          </cell>
          <cell r="C294" t="str">
            <v>IS_2_0117</v>
          </cell>
        </row>
        <row r="295">
          <cell r="B295" t="str">
            <v xml:space="preserve">C3_1_0526 </v>
          </cell>
          <cell r="C295" t="str">
            <v>IS_2_0117</v>
          </cell>
        </row>
        <row r="296">
          <cell r="B296" t="str">
            <v xml:space="preserve">C3_1_0526 </v>
          </cell>
          <cell r="C296" t="str">
            <v>IS_2_0117</v>
          </cell>
        </row>
        <row r="297">
          <cell r="B297" t="str">
            <v xml:space="preserve">C3_1_0519 </v>
          </cell>
          <cell r="C297" t="str">
            <v>IS_2_0112</v>
          </cell>
        </row>
        <row r="298">
          <cell r="B298" t="str">
            <v xml:space="preserve">C3_1_0520 </v>
          </cell>
          <cell r="C298" t="str">
            <v>IS_2_0113</v>
          </cell>
        </row>
        <row r="299">
          <cell r="B299" t="str">
            <v xml:space="preserve">C3_1_0520 </v>
          </cell>
          <cell r="C299" t="str">
            <v>IS_2_0113</v>
          </cell>
        </row>
        <row r="300">
          <cell r="B300" t="str">
            <v xml:space="preserve">C3_1_0520 </v>
          </cell>
          <cell r="C300" t="str">
            <v>IS_2_0113</v>
          </cell>
        </row>
        <row r="301">
          <cell r="B301" t="str">
            <v xml:space="preserve">C3_1_0521 </v>
          </cell>
          <cell r="C301" t="str">
            <v>IS_2_0119</v>
          </cell>
        </row>
        <row r="302">
          <cell r="B302" t="str">
            <v xml:space="preserve">C3_1_0521 </v>
          </cell>
          <cell r="C302" t="str">
            <v>IS_2_0119</v>
          </cell>
        </row>
        <row r="303">
          <cell r="B303" t="str">
            <v xml:space="preserve">C3_1_0521 </v>
          </cell>
          <cell r="C303" t="str">
            <v>IS_2_0119</v>
          </cell>
        </row>
        <row r="304">
          <cell r="B304" t="str">
            <v xml:space="preserve">C3_1_0532 </v>
          </cell>
          <cell r="C304" t="str">
            <v>Anejo_III_2_0090</v>
          </cell>
        </row>
        <row r="305">
          <cell r="B305" t="str">
            <v xml:space="preserve">C3_1_0532 </v>
          </cell>
          <cell r="C305" t="str">
            <v>Anejo_III_2_0090</v>
          </cell>
        </row>
        <row r="306">
          <cell r="B306" t="str">
            <v xml:space="preserve">C3_1_0532 </v>
          </cell>
          <cell r="C306" t="str">
            <v>Anejo_III_2_0090</v>
          </cell>
        </row>
        <row r="307">
          <cell r="B307" t="str">
            <v xml:space="preserve">C3_1_0533 </v>
          </cell>
          <cell r="C307" t="str">
            <v>Anejo_III_2_0090</v>
          </cell>
        </row>
        <row r="308">
          <cell r="B308" t="str">
            <v xml:space="preserve">C3_1_0533 </v>
          </cell>
          <cell r="C308" t="str">
            <v>Anejo_III_2_0090</v>
          </cell>
        </row>
        <row r="309">
          <cell r="B309" t="str">
            <v xml:space="preserve">C3_1_0533 </v>
          </cell>
          <cell r="C309" t="str">
            <v>Anejo_III_2_0090</v>
          </cell>
        </row>
        <row r="310">
          <cell r="B310" t="str">
            <v xml:space="preserve">C3_1_0534 </v>
          </cell>
          <cell r="C310" t="str">
            <v>Anejo_III_2_0090</v>
          </cell>
        </row>
        <row r="311">
          <cell r="B311" t="str">
            <v xml:space="preserve">C3_1_0534 </v>
          </cell>
          <cell r="C311" t="str">
            <v>Anejo_III_2_0090</v>
          </cell>
        </row>
        <row r="312">
          <cell r="B312" t="str">
            <v xml:space="preserve">C3_1_0534 </v>
          </cell>
          <cell r="C312" t="str">
            <v>Anejo_III_2_0090</v>
          </cell>
        </row>
        <row r="313">
          <cell r="B313" t="str">
            <v xml:space="preserve">C3_1_0536 </v>
          </cell>
          <cell r="C313" t="str">
            <v>Anejo_III_2_0090</v>
          </cell>
        </row>
        <row r="314">
          <cell r="B314" t="str">
            <v xml:space="preserve">C3_1_0536 </v>
          </cell>
          <cell r="C314" t="str">
            <v>Anejo_III_2_0090</v>
          </cell>
        </row>
        <row r="315">
          <cell r="B315" t="str">
            <v xml:space="preserve">C3_1_0536 </v>
          </cell>
          <cell r="C315" t="str">
            <v>Anejo_III_2_0090</v>
          </cell>
        </row>
        <row r="316">
          <cell r="B316" t="str">
            <v xml:space="preserve">C3_1_0535 </v>
          </cell>
          <cell r="C316" t="str">
            <v>Anejo_III_2_0090</v>
          </cell>
        </row>
        <row r="317">
          <cell r="B317" t="str">
            <v xml:space="preserve">C3_1_0535 </v>
          </cell>
          <cell r="C317" t="str">
            <v>Anejo_III_2_0090</v>
          </cell>
        </row>
        <row r="318">
          <cell r="B318" t="str">
            <v xml:space="preserve">C3_1_0535 </v>
          </cell>
          <cell r="C318" t="str">
            <v>Anejo_III_2_0090</v>
          </cell>
        </row>
        <row r="319">
          <cell r="B319" t="str">
            <v xml:space="preserve">C3_1_0539 </v>
          </cell>
          <cell r="C319" t="str">
            <v>Anejo_III_2_0090</v>
          </cell>
        </row>
        <row r="320">
          <cell r="B320" t="str">
            <v xml:space="preserve">C3_1_0539 </v>
          </cell>
          <cell r="C320" t="str">
            <v>Anejo_III_2_0090</v>
          </cell>
        </row>
        <row r="321">
          <cell r="B321" t="str">
            <v xml:space="preserve">C3_1_0539 </v>
          </cell>
          <cell r="C321" t="str">
            <v>Anejo_III_2_0090</v>
          </cell>
        </row>
        <row r="322">
          <cell r="B322" t="str">
            <v xml:space="preserve">C3_1_0539 </v>
          </cell>
          <cell r="C322" t="str">
            <v>Anejo_III_2_0090</v>
          </cell>
        </row>
        <row r="323">
          <cell r="B323" t="str">
            <v xml:space="preserve">C3_1_0539 </v>
          </cell>
          <cell r="C323" t="str">
            <v>Anejo_III_2_0090</v>
          </cell>
        </row>
        <row r="324">
          <cell r="B324" t="str">
            <v xml:space="preserve">C3_1_0539 </v>
          </cell>
          <cell r="C324" t="str">
            <v>Anejo_III_2_0090</v>
          </cell>
        </row>
        <row r="325">
          <cell r="B325" t="str">
            <v xml:space="preserve">C3_1_0539 </v>
          </cell>
          <cell r="C325" t="str">
            <v>Anejo_III_2_0090</v>
          </cell>
        </row>
        <row r="326">
          <cell r="B326" t="str">
            <v xml:space="preserve">C3_1_0539 </v>
          </cell>
          <cell r="C326" t="str">
            <v>Anejo_III_2_0090</v>
          </cell>
        </row>
        <row r="327">
          <cell r="B327" t="str">
            <v xml:space="preserve">C3_1_0540 </v>
          </cell>
          <cell r="C327" t="str">
            <v>Anejo_III_2_0090</v>
          </cell>
        </row>
        <row r="328">
          <cell r="B328" t="str">
            <v xml:space="preserve">C3_1_0540 </v>
          </cell>
          <cell r="C328" t="str">
            <v>Anejo_III_2_0090</v>
          </cell>
        </row>
        <row r="329">
          <cell r="B329" t="str">
            <v xml:space="preserve">C3_1_0540 </v>
          </cell>
          <cell r="C329" t="str">
            <v>Anejo_III_2_0090</v>
          </cell>
        </row>
        <row r="330">
          <cell r="B330" t="str">
            <v xml:space="preserve">C3_1_0540 </v>
          </cell>
          <cell r="C330" t="str">
            <v>Anejo_III_2_0090</v>
          </cell>
        </row>
        <row r="331">
          <cell r="B331" t="str">
            <v xml:space="preserve">C3_1_0540 </v>
          </cell>
          <cell r="C331" t="str">
            <v>Anejo_III_2_0090</v>
          </cell>
        </row>
        <row r="332">
          <cell r="B332" t="str">
            <v xml:space="preserve">C3_1_0540 </v>
          </cell>
          <cell r="C332" t="str">
            <v>Anejo_III_2_0090</v>
          </cell>
        </row>
        <row r="333">
          <cell r="B333" t="str">
            <v xml:space="preserve">C3_1_0540 </v>
          </cell>
          <cell r="C333" t="str">
            <v>Anejo_III_2_0090</v>
          </cell>
        </row>
        <row r="334">
          <cell r="B334" t="str">
            <v xml:space="preserve">C3_1_0540 </v>
          </cell>
          <cell r="C334" t="str">
            <v>Anejo_III_2_0090</v>
          </cell>
        </row>
        <row r="335">
          <cell r="B335" t="str">
            <v xml:space="preserve">C3_1_0541 </v>
          </cell>
          <cell r="C335" t="str">
            <v>Anejo_III_2_0090</v>
          </cell>
        </row>
        <row r="336">
          <cell r="B336" t="str">
            <v xml:space="preserve">C3_1_0541 </v>
          </cell>
          <cell r="C336" t="str">
            <v>Anejo_III_2_0090</v>
          </cell>
        </row>
        <row r="337">
          <cell r="B337" t="str">
            <v xml:space="preserve">C3_1_0541 </v>
          </cell>
          <cell r="C337" t="str">
            <v>Anejo_III_2_0090</v>
          </cell>
        </row>
        <row r="338">
          <cell r="B338" t="str">
            <v xml:space="preserve">C3_1_0546 </v>
          </cell>
          <cell r="C338" t="str">
            <v>Anejo_III_2_0125</v>
          </cell>
        </row>
        <row r="339">
          <cell r="B339" t="str">
            <v xml:space="preserve">C3_1_0546 </v>
          </cell>
          <cell r="C339" t="str">
            <v>Anejo_III_2_0140</v>
          </cell>
        </row>
        <row r="340">
          <cell r="B340" t="str">
            <v xml:space="preserve">C3_1_0546 </v>
          </cell>
          <cell r="C340" t="str">
            <v>Anejo_III_2_0125</v>
          </cell>
        </row>
        <row r="341">
          <cell r="B341" t="str">
            <v xml:space="preserve">C3_1_0547 </v>
          </cell>
          <cell r="C341" t="str">
            <v>Anejo_III_2_0125</v>
          </cell>
        </row>
        <row r="342">
          <cell r="B342" t="str">
            <v xml:space="preserve">C3_1_0547 </v>
          </cell>
          <cell r="C342" t="str">
            <v>Anejo_III_2_0140</v>
          </cell>
        </row>
        <row r="343">
          <cell r="B343" t="str">
            <v xml:space="preserve">C3_1_0547 </v>
          </cell>
          <cell r="C343" t="str">
            <v>Anejo_III_2_0125</v>
          </cell>
        </row>
        <row r="344">
          <cell r="B344" t="str">
            <v xml:space="preserve">C3_1_0548 </v>
          </cell>
          <cell r="C344" t="str">
            <v>Anejo_III_2_0125</v>
          </cell>
        </row>
        <row r="345">
          <cell r="B345" t="str">
            <v xml:space="preserve">C3_1_0548 </v>
          </cell>
          <cell r="C345" t="str">
            <v>Anejo_III_2_0140</v>
          </cell>
        </row>
        <row r="346">
          <cell r="B346" t="str">
            <v xml:space="preserve">C3_1_0548 </v>
          </cell>
          <cell r="C346" t="str">
            <v>Anejo_III_2_0125</v>
          </cell>
        </row>
        <row r="347">
          <cell r="B347" t="str">
            <v xml:space="preserve">C3_1_0562 </v>
          </cell>
          <cell r="C347" t="str">
            <v>Anejo_III_2_0125</v>
          </cell>
        </row>
        <row r="348">
          <cell r="B348" t="str">
            <v xml:space="preserve">C3_1_0562 </v>
          </cell>
          <cell r="C348" t="str">
            <v>Anejo_III_2_0140</v>
          </cell>
        </row>
        <row r="349">
          <cell r="B349" t="str">
            <v xml:space="preserve">C3_1_0562 </v>
          </cell>
          <cell r="C349" t="str">
            <v>Anejo_III_2_0125</v>
          </cell>
        </row>
        <row r="350">
          <cell r="B350" t="str">
            <v xml:space="preserve">C3_1_0549 </v>
          </cell>
          <cell r="C350" t="str">
            <v>Anejo_III_2_0125</v>
          </cell>
        </row>
        <row r="351">
          <cell r="B351" t="str">
            <v xml:space="preserve">C3_1_0549 </v>
          </cell>
          <cell r="C351" t="str">
            <v>Anejo_III_2_0140</v>
          </cell>
        </row>
        <row r="352">
          <cell r="B352" t="str">
            <v xml:space="preserve">C3_1_0549 </v>
          </cell>
          <cell r="C352" t="str">
            <v>Anejo_III_2_0125</v>
          </cell>
        </row>
        <row r="353">
          <cell r="B353" t="str">
            <v xml:space="preserve">C3_1_0550 </v>
          </cell>
          <cell r="C353" t="str">
            <v>Anejo_III_2_0125</v>
          </cell>
        </row>
        <row r="354">
          <cell r="B354" t="str">
            <v xml:space="preserve">C3_1_0550 </v>
          </cell>
          <cell r="C354" t="str">
            <v>Anejo_III_2_0140</v>
          </cell>
        </row>
        <row r="355">
          <cell r="B355" t="str">
            <v xml:space="preserve">C3_1_0550 </v>
          </cell>
          <cell r="C355" t="str">
            <v>Anejo_III_2_0125</v>
          </cell>
        </row>
        <row r="356">
          <cell r="B356" t="str">
            <v xml:space="preserve">C3_1_0553 </v>
          </cell>
          <cell r="C356" t="str">
            <v>Anejo_III_2_0125</v>
          </cell>
        </row>
        <row r="357">
          <cell r="B357" t="str">
            <v xml:space="preserve">C3_1_0553 </v>
          </cell>
          <cell r="C357" t="str">
            <v>Anejo_III_2_0140</v>
          </cell>
        </row>
        <row r="358">
          <cell r="B358" t="str">
            <v xml:space="preserve">C3_1_0553 </v>
          </cell>
          <cell r="C358" t="str">
            <v>Anejo_III_2_0125</v>
          </cell>
        </row>
        <row r="359">
          <cell r="B359" t="str">
            <v xml:space="preserve">C3_1_0554 </v>
          </cell>
          <cell r="C359" t="str">
            <v>Anejo_III_2_0125</v>
          </cell>
        </row>
        <row r="360">
          <cell r="B360" t="str">
            <v xml:space="preserve">C3_1_0554 </v>
          </cell>
          <cell r="C360" t="str">
            <v>Anejo_III_2_0140</v>
          </cell>
        </row>
        <row r="361">
          <cell r="B361" t="str">
            <v xml:space="preserve">C3_1_0554 </v>
          </cell>
          <cell r="C361" t="str">
            <v>Anejo_III_2_0125</v>
          </cell>
        </row>
        <row r="362">
          <cell r="B362" t="str">
            <v xml:space="preserve">C3_1_0555 </v>
          </cell>
          <cell r="C362" t="str">
            <v>Anejo_III_2_0125</v>
          </cell>
        </row>
        <row r="363">
          <cell r="B363" t="str">
            <v xml:space="preserve">C3_1_0555 </v>
          </cell>
          <cell r="C363" t="str">
            <v>Anejo_III_2_0140</v>
          </cell>
        </row>
        <row r="364">
          <cell r="B364" t="str">
            <v xml:space="preserve">C3_1_0555 </v>
          </cell>
          <cell r="C364" t="str">
            <v>Anejo_III_2_0125</v>
          </cell>
        </row>
        <row r="365">
          <cell r="B365" t="str">
            <v xml:space="preserve">C3_1_0577 </v>
          </cell>
          <cell r="C365" t="str">
            <v>Anejo_III_2_0125</v>
          </cell>
        </row>
        <row r="366">
          <cell r="B366" t="str">
            <v xml:space="preserve">C3_1_0577 </v>
          </cell>
          <cell r="C366" t="str">
            <v>Anejo_III_2_0140</v>
          </cell>
        </row>
        <row r="367">
          <cell r="B367" t="str">
            <v xml:space="preserve">C3_1_0577 </v>
          </cell>
          <cell r="C367" t="str">
            <v>Anejo_III_2_0125</v>
          </cell>
        </row>
        <row r="368">
          <cell r="B368" t="str">
            <v xml:space="preserve">C3_1_0556 </v>
          </cell>
          <cell r="C368" t="str">
            <v>Anejo_III_2_0125</v>
          </cell>
        </row>
        <row r="369">
          <cell r="B369" t="str">
            <v xml:space="preserve">C3_1_0556 </v>
          </cell>
          <cell r="C369" t="str">
            <v>Anejo_III_2_0140</v>
          </cell>
        </row>
        <row r="370">
          <cell r="B370" t="str">
            <v xml:space="preserve">C3_1_0556 </v>
          </cell>
          <cell r="C370" t="str">
            <v>Anejo_III_2_0125</v>
          </cell>
        </row>
        <row r="371">
          <cell r="B371" t="str">
            <v xml:space="preserve">C3_1_0557 </v>
          </cell>
          <cell r="C371" t="str">
            <v>Anejo_III_2_0125</v>
          </cell>
        </row>
        <row r="372">
          <cell r="B372" t="str">
            <v xml:space="preserve">C3_1_0557 </v>
          </cell>
          <cell r="C372" t="str">
            <v>Anejo_III_2_0140</v>
          </cell>
        </row>
        <row r="373">
          <cell r="B373" t="str">
            <v xml:space="preserve">C3_1_0557 </v>
          </cell>
          <cell r="C373" t="str">
            <v>Anejo_III_2_0125</v>
          </cell>
        </row>
        <row r="374">
          <cell r="B374" t="str">
            <v xml:space="preserve">C3_1_0567 </v>
          </cell>
          <cell r="C374" t="str">
            <v>Anejo_III_2_0130</v>
          </cell>
        </row>
        <row r="375">
          <cell r="B375" t="str">
            <v xml:space="preserve">C3_1_0607 </v>
          </cell>
          <cell r="C375" t="str">
            <v>Anejo_III_2_0150</v>
          </cell>
        </row>
        <row r="376">
          <cell r="B376" t="str">
            <v xml:space="preserve">C3_1_0608 </v>
          </cell>
          <cell r="C376" t="str">
            <v>Anejo_III_2_0150</v>
          </cell>
        </row>
        <row r="377">
          <cell r="B377" t="str">
            <v xml:space="preserve">C3_1_0610 </v>
          </cell>
          <cell r="C377" t="str">
            <v>Anejo_III_2_0150</v>
          </cell>
        </row>
        <row r="378">
          <cell r="B378" t="str">
            <v xml:space="preserve">C3_1_0615 </v>
          </cell>
          <cell r="C378" t="str">
            <v>Anejo_III_2_0155</v>
          </cell>
        </row>
        <row r="379">
          <cell r="B379" t="str">
            <v xml:space="preserve">C3_1_0713 </v>
          </cell>
          <cell r="C379" t="str">
            <v>Anejo_III_2_0165</v>
          </cell>
        </row>
        <row r="380">
          <cell r="B380" t="str">
            <v xml:space="preserve">C3_1_0640 </v>
          </cell>
          <cell r="C380" t="str">
            <v>IS_2_0175</v>
          </cell>
        </row>
        <row r="381">
          <cell r="B381" t="str">
            <v xml:space="preserve">C3_1_0635 </v>
          </cell>
          <cell r="C381" t="str">
            <v>Anejo_III_2_0180</v>
          </cell>
        </row>
      </sheetData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1"/>
      <sheetName val="IS2"/>
      <sheetName val="C.1"/>
      <sheetName val="C.3"/>
      <sheetName val="Carga DDBB"/>
      <sheetName val="Saldos a Eliminar en CC con ACB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REGISTRO"/>
      <sheetName val="Declaración Medioambiental"/>
      <sheetName val="Entra"/>
      <sheetName val="DatosPorEmpresa"/>
      <sheetName val="Bal"/>
      <sheetName val="Firmas-Caratulas"/>
      <sheetName val="EOAF"/>
      <sheetName val="EOAF_IMP"/>
      <sheetName val="Model"/>
      <sheetName val="PreMemo"/>
      <sheetName val="Memoria"/>
      <sheetName val="InfGestion"/>
      <sheetName val="BalConso"/>
      <sheetName val="Consolidacion"/>
      <sheetName val="BESPAÑ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  <sheetName val="Pegado"/>
      <sheetName val="base datos"/>
    </sheetNames>
    <sheetDataSet>
      <sheetData sheetId="0" refreshError="1"/>
      <sheetData sheetId="1" refreshError="1"/>
      <sheetData sheetId="2" refreshError="1">
        <row r="17">
          <cell r="A17" t="str">
            <v>Yes, compulsory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NVIO"/>
      <sheetName val="T1(4008)"/>
      <sheetName val="T2(4048)"/>
      <sheetName val="T3(4138)"/>
      <sheetName val="T4(4248)"/>
      <sheetName val="R1(3018)"/>
      <sheetName val="R2(3028)"/>
      <sheetName val="R3(3038)"/>
      <sheetName val="A1(7008)"/>
      <sheetName val="A2(7048)"/>
      <sheetName val="A3(7208)"/>
      <sheetName val="A4(7218)"/>
      <sheetName val="A5(7228)"/>
      <sheetName val="Comprobaciones"/>
      <sheetName val="Alertas"/>
      <sheetName val="EF201112"/>
    </sheetNames>
    <sheetDataSet>
      <sheetData sheetId="0" refreshError="1"/>
      <sheetData sheetId="1" refreshError="1"/>
      <sheetData sheetId="2">
        <row r="44">
          <cell r="O4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4">
          <cell r="O14">
            <v>2908412.47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T171"/>
  <sheetViews>
    <sheetView showGridLines="0" tabSelected="1" zoomScale="80" zoomScaleNormal="80" zoomScaleSheetLayoutView="80" workbookViewId="0">
      <selection activeCell="C2" sqref="C2:L2"/>
    </sheetView>
  </sheetViews>
  <sheetFormatPr defaultColWidth="9.1328125" defaultRowHeight="14.25" x14ac:dyDescent="0.45"/>
  <cols>
    <col min="1" max="1" width="2.19921875" style="265" customWidth="1"/>
    <col min="2" max="2" width="0.6640625" style="265" customWidth="1"/>
    <col min="3" max="3" width="88.86328125" style="265" customWidth="1"/>
    <col min="4" max="4" width="8.19921875" style="398" customWidth="1"/>
    <col min="5" max="6" width="16.86328125" style="398" customWidth="1"/>
    <col min="7" max="7" width="16.86328125" style="265" hidden="1" customWidth="1"/>
    <col min="8" max="8" width="0.86328125" style="265" customWidth="1"/>
    <col min="9" max="9" width="80.6640625" style="265" customWidth="1"/>
    <col min="10" max="10" width="8.53125" style="398" bestFit="1" customWidth="1"/>
    <col min="11" max="11" width="15.6640625" style="398" customWidth="1"/>
    <col min="12" max="12" width="16.86328125" style="398" customWidth="1"/>
    <col min="13" max="13" width="12.19921875" style="265" customWidth="1"/>
    <col min="14" max="16384" width="9.1328125" style="265"/>
  </cols>
  <sheetData>
    <row r="2" spans="2:13" x14ac:dyDescent="0.45">
      <c r="C2" s="434" t="s">
        <v>0</v>
      </c>
      <c r="D2" s="434"/>
      <c r="E2" s="434"/>
      <c r="F2" s="434"/>
      <c r="G2" s="434"/>
      <c r="H2" s="434"/>
      <c r="I2" s="434"/>
      <c r="J2" s="434"/>
      <c r="K2" s="434"/>
      <c r="L2" s="434"/>
    </row>
    <row r="3" spans="2:13" x14ac:dyDescent="0.45">
      <c r="C3" s="266"/>
      <c r="G3" s="266"/>
      <c r="H3" s="266"/>
      <c r="I3" s="266"/>
    </row>
    <row r="4" spans="2:13" x14ac:dyDescent="0.45">
      <c r="C4" s="435" t="s">
        <v>1</v>
      </c>
      <c r="D4" s="435"/>
      <c r="E4" s="435"/>
      <c r="F4" s="435"/>
      <c r="G4" s="435"/>
      <c r="H4" s="435"/>
      <c r="I4" s="435"/>
      <c r="J4" s="435"/>
      <c r="K4" s="435"/>
      <c r="L4" s="435"/>
      <c r="M4" s="283"/>
    </row>
    <row r="5" spans="2:13" ht="12.75" customHeight="1" x14ac:dyDescent="0.45">
      <c r="C5" s="436" t="s">
        <v>2</v>
      </c>
      <c r="D5" s="436"/>
      <c r="E5" s="436"/>
      <c r="F5" s="436"/>
      <c r="G5" s="436"/>
      <c r="H5" s="436"/>
      <c r="I5" s="436"/>
      <c r="J5" s="436"/>
      <c r="K5" s="436"/>
      <c r="L5" s="436"/>
      <c r="M5" s="283"/>
    </row>
    <row r="6" spans="2:13" ht="12.75" customHeight="1" thickBot="1" x14ac:dyDescent="0.5"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283"/>
    </row>
    <row r="7" spans="2:13" ht="12.75" customHeight="1" x14ac:dyDescent="0.45">
      <c r="B7" s="267"/>
      <c r="C7" s="268"/>
      <c r="D7" s="269"/>
      <c r="E7" s="269"/>
      <c r="F7" s="269"/>
      <c r="G7" s="270"/>
      <c r="H7" s="268"/>
      <c r="I7" s="268"/>
      <c r="J7" s="269"/>
      <c r="K7" s="271"/>
      <c r="L7" s="272"/>
      <c r="M7" s="283"/>
    </row>
    <row r="8" spans="2:13" s="276" customFormat="1" ht="12.75" customHeight="1" x14ac:dyDescent="0.45">
      <c r="B8" s="273"/>
      <c r="C8" s="274" t="s">
        <v>3</v>
      </c>
      <c r="D8" s="275" t="s">
        <v>4</v>
      </c>
      <c r="E8" s="275">
        <v>2019</v>
      </c>
      <c r="F8" s="275" t="s">
        <v>5</v>
      </c>
      <c r="G8" s="275" t="s">
        <v>267</v>
      </c>
      <c r="H8" s="274"/>
      <c r="I8" s="274" t="s">
        <v>6</v>
      </c>
      <c r="J8" s="275" t="s">
        <v>4</v>
      </c>
      <c r="K8" s="275">
        <f>+E8</f>
        <v>2019</v>
      </c>
      <c r="L8" s="402" t="str">
        <f>+F8</f>
        <v>2018 (*)</v>
      </c>
      <c r="M8" s="278"/>
    </row>
    <row r="9" spans="2:13" s="276" customFormat="1" ht="12.75" customHeight="1" x14ac:dyDescent="0.45">
      <c r="B9" s="277"/>
      <c r="C9" s="278"/>
      <c r="D9" s="279"/>
      <c r="E9" s="280"/>
      <c r="F9" s="280"/>
      <c r="G9" s="281"/>
      <c r="H9" s="278"/>
      <c r="I9" s="278"/>
      <c r="J9" s="279"/>
      <c r="K9" s="279"/>
      <c r="L9" s="403"/>
      <c r="M9" s="278"/>
    </row>
    <row r="10" spans="2:13" ht="12.75" customHeight="1" x14ac:dyDescent="0.45">
      <c r="B10" s="277"/>
      <c r="C10" s="278"/>
      <c r="D10" s="281"/>
      <c r="E10" s="280"/>
      <c r="F10" s="280"/>
      <c r="G10" s="281"/>
      <c r="H10" s="278"/>
      <c r="I10" s="282"/>
      <c r="J10" s="281"/>
      <c r="K10" s="281"/>
      <c r="L10" s="404"/>
      <c r="M10" s="283"/>
    </row>
    <row r="11" spans="2:13" ht="12.75" customHeight="1" x14ac:dyDescent="0.45">
      <c r="B11" s="277"/>
      <c r="C11" s="337" t="s">
        <v>7</v>
      </c>
      <c r="D11" s="284">
        <v>6</v>
      </c>
      <c r="E11" s="338">
        <v>3136568</v>
      </c>
      <c r="F11" s="338">
        <v>1367688</v>
      </c>
      <c r="G11" s="280"/>
      <c r="H11" s="278"/>
      <c r="I11" s="282" t="s">
        <v>8</v>
      </c>
      <c r="J11" s="287"/>
      <c r="K11" s="287"/>
      <c r="L11" s="405"/>
      <c r="M11" s="283"/>
    </row>
    <row r="12" spans="2:13" ht="12.75" customHeight="1" x14ac:dyDescent="0.45">
      <c r="B12" s="277"/>
      <c r="C12" s="283"/>
      <c r="D12" s="284"/>
      <c r="E12" s="354"/>
      <c r="F12" s="354"/>
      <c r="G12" s="288"/>
      <c r="H12" s="278"/>
      <c r="I12" s="286" t="s">
        <v>9</v>
      </c>
      <c r="J12" s="287">
        <v>11</v>
      </c>
      <c r="K12" s="367">
        <v>116544</v>
      </c>
      <c r="L12" s="406">
        <v>72716</v>
      </c>
      <c r="M12" s="283"/>
    </row>
    <row r="13" spans="2:13" ht="12.75" customHeight="1" x14ac:dyDescent="0.45">
      <c r="B13" s="277"/>
      <c r="C13" s="283"/>
      <c r="D13" s="284"/>
      <c r="E13" s="354"/>
      <c r="F13" s="354"/>
      <c r="G13" s="285"/>
      <c r="H13" s="282"/>
      <c r="I13" s="286"/>
      <c r="J13" s="287"/>
      <c r="K13" s="368">
        <f>+K12</f>
        <v>116544</v>
      </c>
      <c r="L13" s="407">
        <v>72716</v>
      </c>
      <c r="M13" s="283"/>
    </row>
    <row r="14" spans="2:13" ht="12.75" customHeight="1" x14ac:dyDescent="0.45">
      <c r="B14" s="277"/>
      <c r="C14" s="282" t="s">
        <v>10</v>
      </c>
      <c r="D14" s="284"/>
      <c r="E14" s="285"/>
      <c r="F14" s="285"/>
      <c r="G14" s="285"/>
      <c r="H14" s="282"/>
      <c r="I14" s="283"/>
      <c r="J14" s="287"/>
      <c r="K14" s="287"/>
      <c r="L14" s="405"/>
      <c r="M14" s="283"/>
    </row>
    <row r="15" spans="2:13" ht="12.75" customHeight="1" x14ac:dyDescent="0.45">
      <c r="B15" s="277"/>
      <c r="C15" s="286" t="s">
        <v>11</v>
      </c>
      <c r="D15" s="287">
        <v>11</v>
      </c>
      <c r="E15" s="288">
        <v>117674</v>
      </c>
      <c r="F15" s="288">
        <v>99216</v>
      </c>
      <c r="G15" s="288">
        <v>30954</v>
      </c>
      <c r="H15" s="286"/>
      <c r="I15" s="282" t="s">
        <v>12</v>
      </c>
      <c r="J15" s="287"/>
      <c r="K15" s="287"/>
      <c r="L15" s="405"/>
      <c r="M15" s="283"/>
    </row>
    <row r="16" spans="2:13" ht="12.75" customHeight="1" x14ac:dyDescent="0.45">
      <c r="B16" s="277"/>
      <c r="C16" s="286" t="s">
        <v>13</v>
      </c>
      <c r="D16" s="287">
        <v>8</v>
      </c>
      <c r="E16" s="288">
        <v>76981</v>
      </c>
      <c r="F16" s="288">
        <v>3817</v>
      </c>
      <c r="G16" s="288">
        <v>223335</v>
      </c>
      <c r="H16" s="286"/>
      <c r="I16" s="286" t="s">
        <v>14</v>
      </c>
      <c r="J16" s="289"/>
      <c r="K16" s="289"/>
      <c r="L16" s="408"/>
      <c r="M16" s="283"/>
    </row>
    <row r="17" spans="2:13" ht="12.75" customHeight="1" x14ac:dyDescent="0.45">
      <c r="B17" s="277"/>
      <c r="C17" s="283"/>
      <c r="D17" s="287"/>
      <c r="E17" s="309">
        <f>SUM(E15:E16)</f>
        <v>194655</v>
      </c>
      <c r="F17" s="309">
        <f>SUM(F15:F16)</f>
        <v>103033</v>
      </c>
      <c r="G17" s="290">
        <f>SUM(G15:G16)</f>
        <v>254289</v>
      </c>
      <c r="H17" s="286"/>
      <c r="I17" s="286" t="s">
        <v>15</v>
      </c>
      <c r="J17" s="287">
        <v>18</v>
      </c>
      <c r="K17" s="367">
        <v>4658647</v>
      </c>
      <c r="L17" s="406">
        <v>3435881</v>
      </c>
      <c r="M17" s="283"/>
    </row>
    <row r="18" spans="2:13" ht="12.75" customHeight="1" x14ac:dyDescent="0.45">
      <c r="B18" s="277"/>
      <c r="C18" s="283"/>
      <c r="D18" s="287"/>
      <c r="E18" s="285"/>
      <c r="F18" s="285"/>
      <c r="G18" s="288"/>
      <c r="H18" s="286"/>
      <c r="I18" s="286" t="s">
        <v>16</v>
      </c>
      <c r="J18" s="287">
        <v>18</v>
      </c>
      <c r="K18" s="367">
        <v>3648798</v>
      </c>
      <c r="L18" s="406">
        <v>4294135</v>
      </c>
      <c r="M18" s="283"/>
    </row>
    <row r="19" spans="2:13" ht="12.75" customHeight="1" x14ac:dyDescent="0.45">
      <c r="B19" s="277"/>
      <c r="C19" s="283"/>
      <c r="D19" s="287"/>
      <c r="E19" s="285"/>
      <c r="F19" s="285"/>
      <c r="G19" s="288"/>
      <c r="H19" s="286"/>
      <c r="I19" s="286" t="s">
        <v>17</v>
      </c>
      <c r="J19" s="287">
        <v>19</v>
      </c>
      <c r="K19" s="367">
        <v>41350193</v>
      </c>
      <c r="L19" s="406">
        <v>35457890</v>
      </c>
      <c r="M19" s="283"/>
    </row>
    <row r="20" spans="2:13" ht="12.75" customHeight="1" x14ac:dyDescent="0.45">
      <c r="B20" s="277"/>
      <c r="C20" s="337" t="s">
        <v>18</v>
      </c>
      <c r="D20" s="287"/>
      <c r="E20" s="285"/>
      <c r="F20" s="285"/>
      <c r="G20" s="288"/>
      <c r="H20" s="286"/>
      <c r="I20" s="286" t="s">
        <v>19</v>
      </c>
      <c r="J20" s="287">
        <v>20</v>
      </c>
      <c r="K20" s="367">
        <v>1476576</v>
      </c>
      <c r="L20" s="406">
        <v>951447</v>
      </c>
      <c r="M20" s="283"/>
    </row>
    <row r="21" spans="2:13" ht="12.75" customHeight="1" x14ac:dyDescent="0.45">
      <c r="B21" s="277"/>
      <c r="C21" s="337" t="s">
        <v>20</v>
      </c>
      <c r="D21" s="287"/>
      <c r="E21" s="288"/>
      <c r="F21" s="288"/>
      <c r="G21" s="288"/>
      <c r="H21" s="286"/>
      <c r="I21" s="286" t="s">
        <v>21</v>
      </c>
      <c r="J21" s="287">
        <v>22</v>
      </c>
      <c r="K21" s="367">
        <v>358970</v>
      </c>
      <c r="L21" s="406">
        <v>244707</v>
      </c>
      <c r="M21" s="283"/>
    </row>
    <row r="22" spans="2:13" ht="12.75" customHeight="1" x14ac:dyDescent="0.45">
      <c r="B22" s="277"/>
      <c r="C22" s="286" t="s">
        <v>22</v>
      </c>
      <c r="D22" s="287">
        <v>9</v>
      </c>
      <c r="E22" s="288">
        <v>285224</v>
      </c>
      <c r="F22" s="288">
        <v>338957</v>
      </c>
      <c r="G22" s="288"/>
      <c r="H22" s="286"/>
      <c r="I22" s="350" t="s">
        <v>23</v>
      </c>
      <c r="J22" s="287">
        <v>21</v>
      </c>
      <c r="K22" s="370">
        <v>672778</v>
      </c>
      <c r="L22" s="409">
        <v>5789</v>
      </c>
      <c r="M22" s="283"/>
    </row>
    <row r="23" spans="2:13" ht="12.75" customHeight="1" x14ac:dyDescent="0.45">
      <c r="B23" s="277"/>
      <c r="C23" s="286" t="s">
        <v>13</v>
      </c>
      <c r="D23" s="287">
        <v>8</v>
      </c>
      <c r="E23" s="288">
        <v>29314</v>
      </c>
      <c r="F23" s="288">
        <v>32631</v>
      </c>
      <c r="G23" s="288"/>
      <c r="H23" s="286"/>
      <c r="I23" s="286"/>
      <c r="J23" s="287"/>
      <c r="K23" s="368">
        <f>K17+K18+K19+K20+K21</f>
        <v>51493184</v>
      </c>
      <c r="L23" s="407">
        <f>L17+L18+L19+L20+L21</f>
        <v>44384060</v>
      </c>
      <c r="M23" s="283"/>
    </row>
    <row r="24" spans="2:13" ht="12.75" customHeight="1" x14ac:dyDescent="0.45">
      <c r="B24" s="277"/>
      <c r="C24" s="286" t="s">
        <v>24</v>
      </c>
      <c r="D24" s="287"/>
      <c r="E24" s="288"/>
      <c r="F24" s="288"/>
      <c r="G24" s="288"/>
      <c r="H24" s="286"/>
      <c r="I24" s="286"/>
      <c r="J24" s="287"/>
      <c r="K24" s="287"/>
      <c r="L24" s="405"/>
      <c r="M24" s="283"/>
    </row>
    <row r="25" spans="2:13" ht="12.75" customHeight="1" x14ac:dyDescent="0.45">
      <c r="B25" s="277"/>
      <c r="C25" s="286" t="s">
        <v>25</v>
      </c>
      <c r="D25" s="287">
        <v>10</v>
      </c>
      <c r="E25" s="288">
        <v>0</v>
      </c>
      <c r="F25" s="288">
        <v>1006</v>
      </c>
      <c r="G25" s="288"/>
      <c r="H25" s="286"/>
      <c r="I25" s="286"/>
      <c r="J25" s="287"/>
      <c r="K25" s="287"/>
      <c r="L25" s="405"/>
      <c r="M25" s="283"/>
    </row>
    <row r="26" spans="2:13" ht="12.75" customHeight="1" x14ac:dyDescent="0.45">
      <c r="B26" s="277"/>
      <c r="C26" s="283"/>
      <c r="D26" s="287"/>
      <c r="E26" s="309">
        <f>SUM(E22:E25)</f>
        <v>314538</v>
      </c>
      <c r="F26" s="309">
        <v>372594</v>
      </c>
      <c r="G26" s="288"/>
      <c r="H26" s="286"/>
      <c r="I26" s="282" t="s">
        <v>26</v>
      </c>
      <c r="J26" s="287">
        <v>11</v>
      </c>
      <c r="K26" s="369">
        <v>179795</v>
      </c>
      <c r="L26" s="410">
        <v>135298</v>
      </c>
      <c r="M26" s="283"/>
    </row>
    <row r="27" spans="2:13" ht="12.75" customHeight="1" x14ac:dyDescent="0.45">
      <c r="B27" s="277"/>
      <c r="C27" s="283"/>
      <c r="D27" s="287"/>
      <c r="E27" s="285"/>
      <c r="F27" s="285"/>
      <c r="G27" s="288"/>
      <c r="H27" s="286"/>
      <c r="I27" s="286"/>
      <c r="J27" s="287"/>
      <c r="K27" s="284"/>
      <c r="L27" s="411"/>
      <c r="M27" s="283"/>
    </row>
    <row r="28" spans="2:13" ht="12.75" customHeight="1" x14ac:dyDescent="0.45">
      <c r="B28" s="277"/>
      <c r="C28" s="335"/>
      <c r="D28" s="9"/>
      <c r="E28" s="356"/>
      <c r="F28" s="356"/>
      <c r="G28" s="288"/>
      <c r="H28" s="286"/>
      <c r="I28" s="294"/>
      <c r="J28" s="287"/>
      <c r="K28" s="367"/>
      <c r="L28" s="406"/>
      <c r="M28" s="283"/>
    </row>
    <row r="29" spans="2:13" ht="12.75" customHeight="1" x14ac:dyDescent="0.45">
      <c r="B29" s="277"/>
      <c r="C29" s="335"/>
      <c r="D29" s="9"/>
      <c r="E29" s="356"/>
      <c r="F29" s="356"/>
      <c r="G29" s="288"/>
      <c r="H29" s="286"/>
      <c r="I29" s="282" t="s">
        <v>27</v>
      </c>
      <c r="J29" s="287">
        <v>29</v>
      </c>
      <c r="K29" s="369">
        <v>1562135</v>
      </c>
      <c r="L29" s="410">
        <v>1395968</v>
      </c>
      <c r="M29" s="283"/>
    </row>
    <row r="30" spans="2:13" ht="12.75" customHeight="1" x14ac:dyDescent="0.45">
      <c r="B30" s="277"/>
      <c r="C30" s="282" t="s">
        <v>28</v>
      </c>
      <c r="D30" s="9"/>
      <c r="E30" s="356"/>
      <c r="F30" s="356"/>
      <c r="G30" s="288"/>
      <c r="H30" s="286"/>
      <c r="I30" s="286"/>
      <c r="J30" s="287"/>
      <c r="K30" s="287"/>
      <c r="L30" s="405"/>
      <c r="M30" s="283"/>
    </row>
    <row r="31" spans="2:13" ht="12.75" customHeight="1" x14ac:dyDescent="0.45">
      <c r="B31" s="277"/>
      <c r="C31" s="286" t="s">
        <v>22</v>
      </c>
      <c r="D31" s="287">
        <v>9</v>
      </c>
      <c r="E31" s="288">
        <v>0</v>
      </c>
      <c r="F31" s="288">
        <v>0</v>
      </c>
      <c r="G31" s="288"/>
      <c r="H31" s="286"/>
      <c r="I31" s="286"/>
      <c r="J31" s="287"/>
      <c r="K31" s="287"/>
      <c r="L31" s="405"/>
      <c r="M31" s="283"/>
    </row>
    <row r="32" spans="2:13" ht="12.75" customHeight="1" x14ac:dyDescent="0.45">
      <c r="B32" s="277"/>
      <c r="C32" s="286" t="s">
        <v>13</v>
      </c>
      <c r="D32" s="287">
        <v>8</v>
      </c>
      <c r="E32" s="288">
        <v>0</v>
      </c>
      <c r="F32" s="288">
        <v>0</v>
      </c>
      <c r="G32" s="288"/>
      <c r="H32" s="286"/>
      <c r="I32" s="282" t="s">
        <v>29</v>
      </c>
      <c r="J32" s="287">
        <v>23</v>
      </c>
      <c r="K32" s="287"/>
      <c r="L32" s="405"/>
      <c r="M32" s="283"/>
    </row>
    <row r="33" spans="2:13" ht="12.75" customHeight="1" x14ac:dyDescent="0.45">
      <c r="B33" s="277"/>
      <c r="C33" s="335"/>
      <c r="D33" s="9"/>
      <c r="E33" s="309">
        <v>0</v>
      </c>
      <c r="F33" s="309">
        <v>0</v>
      </c>
      <c r="G33" s="288"/>
      <c r="H33" s="286"/>
      <c r="I33" s="286" t="s">
        <v>30</v>
      </c>
      <c r="J33" s="287"/>
      <c r="K33" s="367">
        <v>160896</v>
      </c>
      <c r="L33" s="406">
        <v>158437</v>
      </c>
      <c r="M33" s="283"/>
    </row>
    <row r="34" spans="2:13" ht="12.75" customHeight="1" x14ac:dyDescent="0.45">
      <c r="B34" s="277"/>
      <c r="C34" s="335"/>
      <c r="D34" s="9"/>
      <c r="E34" s="285"/>
      <c r="F34" s="285"/>
      <c r="G34" s="288"/>
      <c r="H34" s="286"/>
      <c r="I34" s="286" t="s">
        <v>31</v>
      </c>
      <c r="J34" s="287"/>
      <c r="K34" s="367">
        <v>16684</v>
      </c>
      <c r="L34" s="406">
        <v>17195</v>
      </c>
      <c r="M34" s="283"/>
    </row>
    <row r="35" spans="2:13" ht="12.75" customHeight="1" x14ac:dyDescent="0.45">
      <c r="B35" s="277"/>
      <c r="C35" s="286"/>
      <c r="D35" s="287"/>
      <c r="E35" s="355"/>
      <c r="F35" s="355"/>
      <c r="G35" s="285"/>
      <c r="H35" s="282"/>
      <c r="I35" s="286" t="s">
        <v>32</v>
      </c>
      <c r="J35" s="287"/>
      <c r="K35" s="367">
        <v>77416</v>
      </c>
      <c r="L35" s="406">
        <v>83644</v>
      </c>
      <c r="M35" s="283"/>
    </row>
    <row r="36" spans="2:13" ht="12.75" customHeight="1" x14ac:dyDescent="0.45">
      <c r="B36" s="277"/>
      <c r="C36" s="282" t="s">
        <v>33</v>
      </c>
      <c r="D36" s="287"/>
      <c r="E36" s="285"/>
      <c r="F36" s="285"/>
      <c r="G36" s="285"/>
      <c r="H36" s="286"/>
      <c r="I36" s="286" t="s">
        <v>34</v>
      </c>
      <c r="J36" s="284"/>
      <c r="K36" s="367">
        <v>134915</v>
      </c>
      <c r="L36" s="406">
        <v>86200</v>
      </c>
      <c r="M36" s="283"/>
    </row>
    <row r="37" spans="2:13" ht="12.75" customHeight="1" x14ac:dyDescent="0.45">
      <c r="B37" s="277"/>
      <c r="C37" s="286" t="s">
        <v>22</v>
      </c>
      <c r="D37" s="287">
        <v>9</v>
      </c>
      <c r="E37" s="288">
        <v>24194</v>
      </c>
      <c r="F37" s="288">
        <v>43033</v>
      </c>
      <c r="G37" s="288">
        <v>6929116</v>
      </c>
      <c r="H37" s="286"/>
      <c r="I37" s="286"/>
      <c r="J37" s="287"/>
      <c r="K37" s="368">
        <f>SUM(K33:K36)</f>
        <v>389911</v>
      </c>
      <c r="L37" s="407">
        <f>SUM(L33:L36)</f>
        <v>345476</v>
      </c>
      <c r="M37" s="283"/>
    </row>
    <row r="38" spans="2:13" ht="12.75" customHeight="1" x14ac:dyDescent="0.45">
      <c r="B38" s="277"/>
      <c r="C38" s="286" t="s">
        <v>13</v>
      </c>
      <c r="D38" s="287">
        <v>8</v>
      </c>
      <c r="E38" s="288">
        <v>5056166</v>
      </c>
      <c r="F38" s="288">
        <v>7736791</v>
      </c>
      <c r="G38" s="288">
        <v>489050</v>
      </c>
      <c r="H38" s="286"/>
      <c r="I38" s="283"/>
      <c r="J38" s="284"/>
      <c r="K38" s="284"/>
      <c r="L38" s="411"/>
      <c r="M38" s="283"/>
    </row>
    <row r="39" spans="2:13" ht="12.75" customHeight="1" x14ac:dyDescent="0.45">
      <c r="B39" s="277"/>
      <c r="C39" s="286"/>
      <c r="D39" s="287"/>
      <c r="E39" s="309">
        <f>SUM(E37:E38)</f>
        <v>5080360</v>
      </c>
      <c r="F39" s="309">
        <f>SUM(F37:F38)</f>
        <v>7779824</v>
      </c>
      <c r="G39" s="290">
        <f>SUM(G36:G38)</f>
        <v>7418166</v>
      </c>
      <c r="H39" s="286"/>
      <c r="I39" s="286"/>
      <c r="J39" s="287"/>
      <c r="K39" s="287"/>
      <c r="L39" s="405"/>
      <c r="M39" s="283"/>
    </row>
    <row r="40" spans="2:13" ht="12.75" customHeight="1" x14ac:dyDescent="0.45">
      <c r="B40" s="277"/>
      <c r="C40" s="335"/>
      <c r="D40" s="152"/>
      <c r="E40" s="357"/>
      <c r="F40" s="357"/>
      <c r="G40" s="291"/>
      <c r="H40" s="286"/>
      <c r="I40" s="286"/>
      <c r="J40" s="287"/>
      <c r="K40" s="287"/>
      <c r="L40" s="405"/>
      <c r="M40" s="283"/>
    </row>
    <row r="41" spans="2:13" ht="12.75" customHeight="1" x14ac:dyDescent="0.45">
      <c r="B41" s="277"/>
      <c r="C41" s="335"/>
      <c r="D41" s="152"/>
      <c r="E41" s="152"/>
      <c r="F41" s="152"/>
      <c r="G41" s="292"/>
      <c r="H41" s="286"/>
      <c r="I41" s="286"/>
      <c r="J41" s="287"/>
      <c r="K41" s="287"/>
      <c r="L41" s="405"/>
      <c r="M41" s="283"/>
    </row>
    <row r="42" spans="2:13" ht="12.75" customHeight="1" x14ac:dyDescent="0.45">
      <c r="B42" s="277"/>
      <c r="C42" s="283"/>
      <c r="D42" s="289"/>
      <c r="E42" s="289"/>
      <c r="F42" s="289"/>
      <c r="G42" s="292"/>
      <c r="H42" s="286"/>
      <c r="I42" s="282" t="s">
        <v>35</v>
      </c>
      <c r="J42" s="287">
        <v>28</v>
      </c>
      <c r="K42" s="367"/>
      <c r="L42" s="406"/>
      <c r="M42" s="283"/>
    </row>
    <row r="43" spans="2:13" ht="12.75" customHeight="1" x14ac:dyDescent="0.45">
      <c r="B43" s="277"/>
      <c r="C43" s="282" t="s">
        <v>36</v>
      </c>
      <c r="D43" s="287"/>
      <c r="E43" s="287"/>
      <c r="F43" s="287"/>
      <c r="G43" s="293"/>
      <c r="H43" s="286"/>
      <c r="I43" s="286" t="s">
        <v>37</v>
      </c>
      <c r="J43" s="287"/>
      <c r="K43" s="367">
        <v>17168</v>
      </c>
      <c r="L43" s="406">
        <v>10084</v>
      </c>
      <c r="M43" s="283"/>
    </row>
    <row r="44" spans="2:13" ht="12.75" customHeight="1" x14ac:dyDescent="0.45">
      <c r="B44" s="277"/>
      <c r="C44" s="286" t="s">
        <v>13</v>
      </c>
      <c r="D44" s="287">
        <v>8</v>
      </c>
      <c r="E44" s="295">
        <v>5895751</v>
      </c>
      <c r="F44" s="295">
        <v>3868852</v>
      </c>
      <c r="G44" s="295">
        <v>1116171</v>
      </c>
      <c r="H44" s="286"/>
      <c r="I44" s="286" t="s">
        <v>38</v>
      </c>
      <c r="J44" s="287"/>
      <c r="K44" s="367">
        <v>194191</v>
      </c>
      <c r="L44" s="406">
        <v>234880</v>
      </c>
      <c r="M44" s="283"/>
    </row>
    <row r="45" spans="2:13" ht="12.75" customHeight="1" x14ac:dyDescent="0.45">
      <c r="B45" s="277"/>
      <c r="C45" s="286" t="s">
        <v>24</v>
      </c>
      <c r="D45" s="287"/>
      <c r="E45" s="287"/>
      <c r="F45" s="287"/>
      <c r="G45" s="293">
        <f>25330789-G74</f>
        <v>25330789</v>
      </c>
      <c r="H45" s="286"/>
      <c r="I45" s="286"/>
      <c r="J45" s="287"/>
      <c r="K45" s="368">
        <f>K43+K44</f>
        <v>211359</v>
      </c>
      <c r="L45" s="407">
        <f>L43+L44</f>
        <v>244964</v>
      </c>
      <c r="M45" s="283"/>
    </row>
    <row r="46" spans="2:13" ht="12.75" customHeight="1" x14ac:dyDescent="0.45">
      <c r="B46" s="277"/>
      <c r="C46" s="286" t="s">
        <v>39</v>
      </c>
      <c r="D46" s="287">
        <v>7</v>
      </c>
      <c r="E46" s="293">
        <v>855069</v>
      </c>
      <c r="F46" s="293">
        <v>1334564</v>
      </c>
      <c r="G46" s="293"/>
      <c r="H46" s="286"/>
      <c r="I46" s="283"/>
      <c r="J46" s="284"/>
      <c r="K46" s="284"/>
      <c r="L46" s="411"/>
      <c r="M46" s="283"/>
    </row>
    <row r="47" spans="2:13" ht="12.75" customHeight="1" x14ac:dyDescent="0.45">
      <c r="B47" s="277"/>
      <c r="C47" s="286" t="s">
        <v>25</v>
      </c>
      <c r="D47" s="287">
        <v>10</v>
      </c>
      <c r="E47" s="293">
        <v>37139766</v>
      </c>
      <c r="F47" s="293">
        <v>30168206</v>
      </c>
      <c r="G47" s="293"/>
      <c r="H47" s="286"/>
      <c r="I47" s="283"/>
      <c r="J47" s="284"/>
      <c r="K47" s="284"/>
      <c r="L47" s="411"/>
      <c r="M47" s="283"/>
    </row>
    <row r="48" spans="2:13" ht="12.75" customHeight="1" x14ac:dyDescent="0.45">
      <c r="B48" s="277"/>
      <c r="C48" s="286"/>
      <c r="D48" s="287"/>
      <c r="E48" s="339">
        <f>SUM(E44:E47)</f>
        <v>43890586</v>
      </c>
      <c r="F48" s="339">
        <f>SUM(F44:F47)</f>
        <v>35371622</v>
      </c>
      <c r="G48" s="296">
        <f>SUM(G44:G47)</f>
        <v>26446960</v>
      </c>
      <c r="H48" s="286"/>
      <c r="I48" s="283"/>
      <c r="J48" s="284"/>
      <c r="K48" s="284"/>
      <c r="L48" s="411"/>
      <c r="M48" s="283"/>
    </row>
    <row r="49" spans="2:13" ht="12.75" customHeight="1" x14ac:dyDescent="0.45">
      <c r="B49" s="277"/>
      <c r="C49" s="335"/>
      <c r="D49" s="152"/>
      <c r="E49" s="152"/>
      <c r="F49" s="152"/>
      <c r="G49" s="292"/>
      <c r="H49" s="297"/>
      <c r="I49" s="283"/>
      <c r="J49" s="287"/>
      <c r="K49" s="287"/>
      <c r="L49" s="405"/>
      <c r="M49" s="283"/>
    </row>
    <row r="50" spans="2:13" ht="12.75" customHeight="1" x14ac:dyDescent="0.45">
      <c r="B50" s="277"/>
      <c r="C50" s="286"/>
      <c r="D50" s="289"/>
      <c r="E50" s="289"/>
      <c r="F50" s="289"/>
      <c r="G50" s="292"/>
      <c r="H50" s="286"/>
      <c r="I50" s="282" t="s">
        <v>40</v>
      </c>
      <c r="J50" s="287">
        <v>24</v>
      </c>
      <c r="K50" s="369">
        <v>271812</v>
      </c>
      <c r="L50" s="410">
        <v>245161</v>
      </c>
      <c r="M50" s="283"/>
    </row>
    <row r="51" spans="2:13" ht="12.75" customHeight="1" x14ac:dyDescent="0.45">
      <c r="B51" s="277"/>
      <c r="C51" s="286"/>
      <c r="D51" s="289"/>
      <c r="E51" s="289"/>
      <c r="F51" s="289"/>
      <c r="G51" s="292"/>
      <c r="H51" s="286"/>
      <c r="I51" s="283"/>
      <c r="J51" s="284"/>
      <c r="K51" s="284"/>
      <c r="L51" s="411"/>
      <c r="M51" s="283"/>
    </row>
    <row r="52" spans="2:13" ht="12.75" customHeight="1" x14ac:dyDescent="0.45">
      <c r="B52" s="277"/>
      <c r="C52" s="282"/>
      <c r="D52" s="287"/>
      <c r="E52" s="287"/>
      <c r="F52" s="287"/>
      <c r="G52" s="298">
        <v>12434901</v>
      </c>
      <c r="H52" s="286"/>
      <c r="I52" s="283"/>
      <c r="J52" s="284"/>
      <c r="K52" s="284"/>
      <c r="L52" s="411"/>
      <c r="M52" s="283"/>
    </row>
    <row r="53" spans="2:13" ht="12.75" customHeight="1" x14ac:dyDescent="0.45">
      <c r="B53" s="277"/>
      <c r="C53" s="283"/>
      <c r="D53" s="289"/>
      <c r="E53" s="289"/>
      <c r="F53" s="289"/>
      <c r="G53" s="291"/>
      <c r="H53" s="297"/>
      <c r="I53" s="283"/>
      <c r="J53" s="284"/>
      <c r="K53" s="284"/>
      <c r="L53" s="411"/>
      <c r="M53" s="283"/>
    </row>
    <row r="54" spans="2:13" ht="12.75" customHeight="1" x14ac:dyDescent="0.45">
      <c r="B54" s="277"/>
      <c r="C54" s="283"/>
      <c r="D54" s="289"/>
      <c r="E54" s="289"/>
      <c r="F54" s="289"/>
      <c r="G54" s="292"/>
      <c r="H54" s="297"/>
      <c r="I54" s="283"/>
      <c r="J54" s="284"/>
      <c r="K54" s="284"/>
      <c r="L54" s="411"/>
      <c r="M54" s="283"/>
    </row>
    <row r="55" spans="2:13" ht="12.75" customHeight="1" x14ac:dyDescent="0.45">
      <c r="B55" s="277"/>
      <c r="C55" s="282" t="s">
        <v>41</v>
      </c>
      <c r="D55" s="287">
        <v>11</v>
      </c>
      <c r="E55" s="341">
        <v>53087</v>
      </c>
      <c r="F55" s="341">
        <v>31087</v>
      </c>
      <c r="G55" s="298">
        <v>6291</v>
      </c>
      <c r="H55" s="283"/>
      <c r="I55" s="283"/>
      <c r="J55" s="284"/>
      <c r="K55" s="284"/>
      <c r="L55" s="411"/>
      <c r="M55" s="283"/>
    </row>
    <row r="56" spans="2:13" ht="12.75" customHeight="1" x14ac:dyDescent="0.45">
      <c r="B56" s="277"/>
      <c r="C56" s="283"/>
      <c r="D56" s="289"/>
      <c r="E56" s="289"/>
      <c r="F56" s="289"/>
      <c r="G56" s="292"/>
      <c r="H56" s="344"/>
      <c r="I56" s="308" t="s">
        <v>42</v>
      </c>
      <c r="J56" s="343"/>
      <c r="K56" s="368">
        <f>K13+K23+K26+K29+K37+K45+K50</f>
        <v>54224740</v>
      </c>
      <c r="L56" s="407">
        <f>L13+L23+L26+L29+L37+L45+L50</f>
        <v>46823643</v>
      </c>
      <c r="M56" s="283"/>
    </row>
    <row r="57" spans="2:13" ht="12.75" customHeight="1" x14ac:dyDescent="0.45">
      <c r="B57" s="277"/>
      <c r="C57" s="283"/>
      <c r="D57" s="289"/>
      <c r="E57" s="289"/>
      <c r="F57" s="289"/>
      <c r="G57" s="292"/>
      <c r="H57" s="297"/>
      <c r="I57" s="283"/>
      <c r="J57" s="284"/>
      <c r="K57" s="284"/>
      <c r="L57" s="411"/>
    </row>
    <row r="58" spans="2:13" ht="12.75" customHeight="1" x14ac:dyDescent="0.45">
      <c r="B58" s="277"/>
      <c r="C58" s="337" t="s">
        <v>43</v>
      </c>
      <c r="D58" s="287">
        <v>13</v>
      </c>
      <c r="E58" s="287"/>
      <c r="F58" s="287"/>
      <c r="G58" s="292"/>
      <c r="H58" s="286"/>
      <c r="I58" s="283"/>
      <c r="J58" s="284"/>
      <c r="K58" s="284"/>
      <c r="L58" s="411"/>
    </row>
    <row r="59" spans="2:13" ht="12.75" customHeight="1" x14ac:dyDescent="0.45">
      <c r="B59" s="277"/>
      <c r="C59" s="286" t="s">
        <v>44</v>
      </c>
      <c r="D59" s="287"/>
      <c r="E59" s="299">
        <v>219493</v>
      </c>
      <c r="F59" s="299">
        <v>226376</v>
      </c>
      <c r="G59" s="299">
        <v>1593232</v>
      </c>
      <c r="H59" s="283"/>
      <c r="I59" s="282" t="s">
        <v>45</v>
      </c>
      <c r="J59" s="287"/>
      <c r="K59" s="287"/>
      <c r="L59" s="405"/>
    </row>
    <row r="60" spans="2:13" ht="12.75" customHeight="1" x14ac:dyDescent="0.45">
      <c r="B60" s="277"/>
      <c r="C60" s="286"/>
      <c r="D60" s="287"/>
      <c r="E60" s="339">
        <f>SUM(E59)</f>
        <v>219493</v>
      </c>
      <c r="F60" s="339">
        <f>SUM(F59)</f>
        <v>226376</v>
      </c>
      <c r="G60" s="296">
        <f>SUM(G59)</f>
        <v>1593232</v>
      </c>
      <c r="H60" s="286"/>
      <c r="I60" s="282"/>
      <c r="J60" s="289"/>
      <c r="K60" s="289"/>
      <c r="L60" s="408"/>
      <c r="M60" s="424"/>
    </row>
    <row r="61" spans="2:13" ht="12.75" customHeight="1" x14ac:dyDescent="0.45">
      <c r="B61" s="277"/>
      <c r="C61" s="286"/>
      <c r="D61" s="287"/>
      <c r="E61" s="287"/>
      <c r="F61" s="287"/>
      <c r="G61" s="293"/>
      <c r="H61" s="286"/>
      <c r="I61" s="282" t="s">
        <v>46</v>
      </c>
      <c r="J61" s="287"/>
      <c r="K61" s="287"/>
      <c r="L61" s="405"/>
    </row>
    <row r="62" spans="2:13" ht="12.75" customHeight="1" x14ac:dyDescent="0.45">
      <c r="B62" s="277"/>
      <c r="C62" s="283"/>
      <c r="D62" s="289"/>
      <c r="E62" s="289"/>
      <c r="F62" s="289"/>
      <c r="G62" s="292"/>
      <c r="H62" s="286"/>
      <c r="I62" s="283"/>
      <c r="J62" s="287"/>
      <c r="K62" s="287"/>
      <c r="L62" s="405"/>
    </row>
    <row r="63" spans="2:13" ht="12.75" customHeight="1" x14ac:dyDescent="0.45">
      <c r="B63" s="277"/>
      <c r="C63" s="337" t="s">
        <v>47</v>
      </c>
      <c r="D63" s="284">
        <v>29</v>
      </c>
      <c r="E63" s="341">
        <v>4142</v>
      </c>
      <c r="F63" s="340">
        <v>4476</v>
      </c>
      <c r="G63" s="292"/>
      <c r="H63" s="286"/>
      <c r="I63" s="282" t="s">
        <v>48</v>
      </c>
      <c r="J63" s="287"/>
      <c r="K63" s="287"/>
      <c r="L63" s="405"/>
    </row>
    <row r="64" spans="2:13" ht="12.75" customHeight="1" x14ac:dyDescent="0.45">
      <c r="B64" s="277"/>
      <c r="C64" s="283"/>
      <c r="D64" s="284"/>
      <c r="E64" s="284"/>
      <c r="F64" s="284"/>
      <c r="G64" s="292"/>
      <c r="H64" s="345"/>
      <c r="I64" s="286" t="s">
        <v>49</v>
      </c>
      <c r="J64" s="287">
        <v>27</v>
      </c>
      <c r="K64" s="367">
        <v>2453657</v>
      </c>
      <c r="L64" s="406">
        <v>2453657</v>
      </c>
      <c r="M64" s="305"/>
    </row>
    <row r="65" spans="2:20" ht="12.75" customHeight="1" x14ac:dyDescent="0.45">
      <c r="B65" s="277"/>
      <c r="C65" s="286"/>
      <c r="D65" s="287"/>
      <c r="E65" s="287"/>
      <c r="F65" s="287"/>
      <c r="G65" s="293"/>
      <c r="H65" s="345"/>
      <c r="I65" s="335"/>
      <c r="J65" s="287"/>
      <c r="K65" s="367"/>
      <c r="L65" s="406"/>
    </row>
    <row r="66" spans="2:20" ht="12.75" customHeight="1" x14ac:dyDescent="0.45">
      <c r="B66" s="277"/>
      <c r="C66" s="282" t="s">
        <v>50</v>
      </c>
      <c r="D66" s="287">
        <v>14</v>
      </c>
      <c r="E66" s="287"/>
      <c r="F66" s="287"/>
      <c r="G66" s="293"/>
      <c r="H66" s="345"/>
      <c r="I66" s="282" t="s">
        <v>51</v>
      </c>
      <c r="J66" s="287">
        <v>27</v>
      </c>
      <c r="K66" s="367">
        <v>433901</v>
      </c>
      <c r="L66" s="406">
        <v>433901</v>
      </c>
      <c r="M66" s="305"/>
    </row>
    <row r="67" spans="2:20" ht="12.75" customHeight="1" x14ac:dyDescent="0.45">
      <c r="B67" s="277"/>
      <c r="C67" s="286" t="s">
        <v>52</v>
      </c>
      <c r="D67" s="287"/>
      <c r="E67" s="287"/>
      <c r="F67" s="287"/>
      <c r="G67" s="293"/>
      <c r="H67" s="286"/>
      <c r="I67" s="283"/>
      <c r="J67" s="284"/>
      <c r="K67" s="284"/>
      <c r="L67" s="411"/>
      <c r="P67"/>
      <c r="Q67"/>
      <c r="R67"/>
      <c r="S67"/>
      <c r="T67"/>
    </row>
    <row r="68" spans="2:20" ht="12.75" customHeight="1" x14ac:dyDescent="0.45">
      <c r="B68" s="277"/>
      <c r="C68" s="286" t="s">
        <v>53</v>
      </c>
      <c r="D68" s="287"/>
      <c r="E68" s="293">
        <v>971475</v>
      </c>
      <c r="F68" s="293">
        <v>799316</v>
      </c>
      <c r="G68" s="293">
        <v>358630</v>
      </c>
      <c r="H68" s="286"/>
      <c r="I68" s="282" t="s">
        <v>54</v>
      </c>
      <c r="J68" s="284">
        <v>27</v>
      </c>
      <c r="K68" s="284"/>
      <c r="L68" s="411"/>
      <c r="P68"/>
      <c r="Q68"/>
      <c r="R68"/>
      <c r="S68"/>
      <c r="T68"/>
    </row>
    <row r="69" spans="2:20" ht="12.75" customHeight="1" x14ac:dyDescent="0.45">
      <c r="B69" s="277"/>
      <c r="C69" s="286" t="s">
        <v>55</v>
      </c>
      <c r="D69" s="287"/>
      <c r="E69" s="293">
        <v>243</v>
      </c>
      <c r="F69" s="293">
        <v>0</v>
      </c>
      <c r="G69" s="293">
        <v>0</v>
      </c>
      <c r="H69" s="286"/>
      <c r="I69" s="286" t="s">
        <v>56</v>
      </c>
      <c r="J69" s="284"/>
      <c r="K69" s="367">
        <v>250000</v>
      </c>
      <c r="L69" s="406">
        <v>250000</v>
      </c>
      <c r="M69" s="305"/>
      <c r="P69"/>
      <c r="Q69"/>
      <c r="R69"/>
      <c r="S69"/>
      <c r="T69"/>
    </row>
    <row r="70" spans="2:20" ht="13.25" customHeight="1" x14ac:dyDescent="0.45">
      <c r="B70" s="277"/>
      <c r="C70" s="286" t="s">
        <v>57</v>
      </c>
      <c r="D70" s="287"/>
      <c r="E70" s="293">
        <v>296132</v>
      </c>
      <c r="F70" s="293">
        <v>311270</v>
      </c>
      <c r="G70" s="293"/>
      <c r="H70" s="286"/>
      <c r="I70" s="282"/>
      <c r="J70" s="284"/>
      <c r="K70" s="284"/>
      <c r="L70" s="411"/>
      <c r="P70"/>
      <c r="Q70"/>
      <c r="R70"/>
      <c r="S70"/>
      <c r="T70"/>
    </row>
    <row r="71" spans="2:20" ht="12.75" customHeight="1" x14ac:dyDescent="0.45">
      <c r="B71" s="277"/>
      <c r="C71" s="286"/>
      <c r="D71" s="287"/>
      <c r="E71" s="339">
        <f>SUM(E68:E70)</f>
        <v>1267850</v>
      </c>
      <c r="F71" s="339">
        <f>SUM(F68:F70)</f>
        <v>1110586</v>
      </c>
      <c r="G71" s="296">
        <f t="shared" ref="G71" si="0">SUM(G68:G69)</f>
        <v>358630</v>
      </c>
      <c r="H71" s="366"/>
      <c r="I71" s="282" t="s">
        <v>58</v>
      </c>
      <c r="J71" s="287">
        <v>27</v>
      </c>
      <c r="K71" s="367">
        <v>1519737</v>
      </c>
      <c r="L71" s="406">
        <v>1303716</v>
      </c>
      <c r="M71" s="422"/>
      <c r="O71" s="305"/>
      <c r="P71"/>
      <c r="Q71"/>
      <c r="R71"/>
      <c r="S71"/>
      <c r="T71"/>
    </row>
    <row r="72" spans="2:20" ht="12.75" customHeight="1" x14ac:dyDescent="0.45">
      <c r="B72" s="277"/>
      <c r="C72" s="335"/>
      <c r="D72" s="287"/>
      <c r="E72" s="355"/>
      <c r="F72" s="355"/>
      <c r="G72" s="288"/>
      <c r="H72" s="366"/>
      <c r="I72" s="286"/>
      <c r="J72" s="287"/>
      <c r="K72" s="367"/>
      <c r="L72" s="406"/>
      <c r="P72"/>
      <c r="Q72"/>
      <c r="R72"/>
      <c r="S72"/>
      <c r="T72"/>
    </row>
    <row r="73" spans="2:20" ht="12.75" customHeight="1" x14ac:dyDescent="0.45">
      <c r="B73" s="277"/>
      <c r="C73" s="286"/>
      <c r="D73" s="287"/>
      <c r="E73" s="355"/>
      <c r="F73" s="355"/>
      <c r="G73" s="288"/>
      <c r="H73" s="283"/>
      <c r="I73" s="282" t="s">
        <v>59</v>
      </c>
      <c r="J73" s="287">
        <v>27</v>
      </c>
      <c r="K73" s="371"/>
      <c r="L73" s="423"/>
      <c r="M73" s="305"/>
      <c r="P73"/>
      <c r="Q73"/>
      <c r="R73"/>
      <c r="S73"/>
      <c r="T73"/>
    </row>
    <row r="74" spans="2:20" ht="12.75" customHeight="1" x14ac:dyDescent="0.45">
      <c r="B74" s="277"/>
      <c r="C74" s="286"/>
      <c r="D74" s="287"/>
      <c r="E74" s="287"/>
      <c r="F74" s="287"/>
      <c r="G74" s="298">
        <v>0</v>
      </c>
      <c r="H74" s="286"/>
      <c r="I74" s="286" t="s">
        <v>60</v>
      </c>
      <c r="J74" s="287"/>
      <c r="K74" s="367"/>
      <c r="L74" s="406"/>
      <c r="P74"/>
      <c r="Q74"/>
      <c r="R74"/>
      <c r="S74"/>
      <c r="T74"/>
    </row>
    <row r="75" spans="2:20" ht="12.75" customHeight="1" x14ac:dyDescent="0.45">
      <c r="B75" s="277"/>
      <c r="C75" s="282" t="s">
        <v>61</v>
      </c>
      <c r="D75" s="287">
        <v>15</v>
      </c>
      <c r="E75" s="288"/>
      <c r="F75" s="288"/>
      <c r="G75" s="288"/>
      <c r="H75" s="282"/>
      <c r="I75" s="286" t="s">
        <v>62</v>
      </c>
      <c r="J75" s="287"/>
      <c r="K75" s="367">
        <v>-19014</v>
      </c>
      <c r="L75" s="406">
        <v>-8596</v>
      </c>
      <c r="M75" s="305"/>
      <c r="P75"/>
      <c r="Q75"/>
      <c r="R75"/>
      <c r="S75"/>
      <c r="T75"/>
    </row>
    <row r="76" spans="2:20" ht="12.75" customHeight="1" x14ac:dyDescent="0.45">
      <c r="B76" s="277"/>
      <c r="C76" s="286" t="s">
        <v>63</v>
      </c>
      <c r="D76" s="287"/>
      <c r="E76" s="293">
        <v>61731</v>
      </c>
      <c r="F76" s="293">
        <v>61731</v>
      </c>
      <c r="G76" s="288"/>
      <c r="H76" s="282"/>
      <c r="I76" s="286" t="s">
        <v>64</v>
      </c>
      <c r="J76" s="287"/>
      <c r="K76" s="367">
        <v>-33945</v>
      </c>
      <c r="L76" s="406">
        <v>2469</v>
      </c>
      <c r="M76" s="305"/>
      <c r="P76"/>
      <c r="Q76"/>
      <c r="R76"/>
      <c r="S76"/>
      <c r="T76"/>
    </row>
    <row r="77" spans="2:20" ht="12.75" customHeight="1" x14ac:dyDescent="0.45">
      <c r="B77" s="277"/>
      <c r="C77" s="286" t="s">
        <v>65</v>
      </c>
      <c r="D77" s="287"/>
      <c r="E77" s="293">
        <v>407098</v>
      </c>
      <c r="F77" s="293">
        <v>381516</v>
      </c>
      <c r="G77" s="288">
        <v>572183</v>
      </c>
      <c r="H77" s="282"/>
      <c r="I77" s="302"/>
      <c r="J77" s="287"/>
      <c r="K77" s="367"/>
      <c r="L77" s="406"/>
      <c r="P77"/>
      <c r="Q77"/>
      <c r="R77"/>
      <c r="S77"/>
      <c r="T77"/>
    </row>
    <row r="78" spans="2:20" ht="13.25" customHeight="1" x14ac:dyDescent="0.45">
      <c r="B78" s="277"/>
      <c r="C78" s="286"/>
      <c r="D78" s="287"/>
      <c r="E78" s="339">
        <f>E76+E77</f>
        <v>468829</v>
      </c>
      <c r="F78" s="339">
        <f>F76+F77</f>
        <v>443247</v>
      </c>
      <c r="G78" s="288">
        <v>84292</v>
      </c>
      <c r="H78" s="286"/>
      <c r="I78" s="282" t="s">
        <v>66</v>
      </c>
      <c r="J78" s="287"/>
      <c r="K78" s="367">
        <v>-230541</v>
      </c>
      <c r="L78" s="406">
        <v>-229727</v>
      </c>
      <c r="M78" s="422"/>
      <c r="P78"/>
      <c r="Q78"/>
      <c r="R78"/>
      <c r="S78"/>
      <c r="T78"/>
    </row>
    <row r="79" spans="2:20" ht="12.75" customHeight="1" x14ac:dyDescent="0.45">
      <c r="B79" s="277"/>
      <c r="C79" s="286"/>
      <c r="D79" s="287"/>
      <c r="E79" s="372"/>
      <c r="F79" s="415"/>
      <c r="G79" s="288"/>
      <c r="H79" s="286"/>
      <c r="I79" s="286"/>
      <c r="J79" s="287"/>
      <c r="K79" s="284"/>
      <c r="L79" s="411"/>
      <c r="M79" s="283"/>
      <c r="N79" s="283"/>
      <c r="P79"/>
      <c r="Q79"/>
      <c r="R79"/>
      <c r="S79"/>
      <c r="T79"/>
    </row>
    <row r="80" spans="2:20" ht="12.75" customHeight="1" x14ac:dyDescent="0.45">
      <c r="B80" s="277"/>
      <c r="C80" s="286"/>
      <c r="D80" s="287"/>
      <c r="E80" s="358"/>
      <c r="F80" s="287"/>
      <c r="G80" s="290">
        <f>SUM(G76:G78)</f>
        <v>656475</v>
      </c>
      <c r="H80" s="286"/>
      <c r="I80" s="282" t="s">
        <v>67</v>
      </c>
      <c r="J80" s="287"/>
      <c r="K80" s="367">
        <v>405020</v>
      </c>
      <c r="L80" s="406">
        <v>360581</v>
      </c>
      <c r="M80" s="305"/>
      <c r="N80" s="305"/>
      <c r="P80"/>
      <c r="Q80"/>
      <c r="R80"/>
      <c r="S80"/>
      <c r="T80"/>
    </row>
    <row r="81" spans="2:20" ht="12.75" customHeight="1" x14ac:dyDescent="0.45">
      <c r="B81" s="277"/>
      <c r="C81" s="282" t="s">
        <v>68</v>
      </c>
      <c r="D81" s="287">
        <v>28</v>
      </c>
      <c r="E81" s="355"/>
      <c r="F81" s="355"/>
      <c r="G81" s="300"/>
      <c r="H81" s="286"/>
      <c r="I81" s="282"/>
      <c r="J81" s="287"/>
      <c r="K81" s="336"/>
      <c r="L81" s="412"/>
      <c r="M81" s="305"/>
      <c r="N81" s="305"/>
      <c r="O81"/>
      <c r="P81"/>
      <c r="Q81"/>
      <c r="R81"/>
      <c r="S81"/>
      <c r="T81"/>
    </row>
    <row r="82" spans="2:20" ht="12.75" customHeight="1" x14ac:dyDescent="0.45">
      <c r="B82" s="277"/>
      <c r="C82" s="286" t="s">
        <v>69</v>
      </c>
      <c r="D82" s="287"/>
      <c r="E82" s="293">
        <v>102865</v>
      </c>
      <c r="F82" s="293">
        <v>91468</v>
      </c>
      <c r="G82" s="301"/>
      <c r="H82" s="286"/>
      <c r="I82" s="282" t="s">
        <v>70</v>
      </c>
      <c r="J82" s="287">
        <v>3</v>
      </c>
      <c r="K82" s="367">
        <v>-160752</v>
      </c>
      <c r="L82" s="406">
        <v>-143300</v>
      </c>
      <c r="M82"/>
      <c r="N82"/>
      <c r="O82"/>
      <c r="P82"/>
      <c r="Q82"/>
      <c r="R82"/>
      <c r="S82"/>
      <c r="T82"/>
    </row>
    <row r="83" spans="2:20" ht="12.75" customHeight="1" x14ac:dyDescent="0.45">
      <c r="B83" s="277"/>
      <c r="C83" s="286" t="s">
        <v>71</v>
      </c>
      <c r="D83" s="287"/>
      <c r="E83" s="288">
        <v>3401741</v>
      </c>
      <c r="F83" s="288">
        <v>3399593</v>
      </c>
      <c r="G83" s="301"/>
      <c r="H83" s="286"/>
      <c r="I83" s="282"/>
      <c r="J83" s="287"/>
      <c r="K83" s="368">
        <f>K64+K66+K69+K71+K75+K80+K82+K76+K78</f>
        <v>4618063</v>
      </c>
      <c r="L83" s="407">
        <f>L64+L66+L69+L71+L75+L80+L82+L76+L78</f>
        <v>4422701</v>
      </c>
      <c r="M83"/>
      <c r="N83"/>
      <c r="O83"/>
      <c r="P83"/>
      <c r="Q83"/>
      <c r="R83"/>
      <c r="S83"/>
      <c r="T83"/>
    </row>
    <row r="84" spans="2:20" ht="12.75" customHeight="1" x14ac:dyDescent="0.45">
      <c r="B84" s="277"/>
      <c r="C84" s="286"/>
      <c r="D84" s="287"/>
      <c r="E84" s="309">
        <f>SUM(E82:E83)</f>
        <v>3504606</v>
      </c>
      <c r="F84" s="309">
        <f>SUM(F82:F83)</f>
        <v>3491061</v>
      </c>
      <c r="G84" s="288"/>
      <c r="H84" s="282"/>
      <c r="I84" s="282"/>
      <c r="J84" s="287"/>
      <c r="K84" s="369"/>
      <c r="L84" s="410"/>
      <c r="O84"/>
      <c r="P84"/>
      <c r="Q84"/>
      <c r="R84"/>
      <c r="S84"/>
      <c r="T84"/>
    </row>
    <row r="85" spans="2:20" ht="12.75" customHeight="1" x14ac:dyDescent="0.45">
      <c r="B85" s="277"/>
      <c r="C85" s="286"/>
      <c r="D85" s="287"/>
      <c r="E85" s="355"/>
      <c r="F85" s="355"/>
      <c r="G85" s="288"/>
      <c r="H85" s="282"/>
      <c r="I85" s="283"/>
      <c r="J85" s="394"/>
      <c r="K85" s="284"/>
      <c r="L85" s="411"/>
      <c r="O85"/>
      <c r="P85"/>
      <c r="Q85"/>
      <c r="R85"/>
      <c r="S85"/>
      <c r="T85"/>
    </row>
    <row r="86" spans="2:20" ht="13.25" customHeight="1" x14ac:dyDescent="0.45">
      <c r="B86" s="277"/>
      <c r="C86" s="286"/>
      <c r="D86" s="287"/>
      <c r="E86" s="355"/>
      <c r="F86" s="355"/>
      <c r="G86" s="288"/>
      <c r="H86" s="282"/>
      <c r="I86" s="282" t="s">
        <v>72</v>
      </c>
      <c r="J86" s="358"/>
      <c r="K86" s="367"/>
      <c r="L86" s="406"/>
      <c r="O86"/>
      <c r="P86"/>
      <c r="Q86"/>
      <c r="R86"/>
      <c r="S86"/>
      <c r="T86"/>
    </row>
    <row r="87" spans="2:20" ht="12.75" customHeight="1" x14ac:dyDescent="0.45">
      <c r="B87" s="277"/>
      <c r="C87" s="286"/>
      <c r="D87" s="287"/>
      <c r="E87" s="355"/>
      <c r="F87" s="355"/>
      <c r="G87" s="288">
        <v>851</v>
      </c>
      <c r="H87" s="282"/>
      <c r="I87" s="286"/>
      <c r="J87" s="358"/>
      <c r="K87" s="367"/>
      <c r="L87" s="406"/>
      <c r="O87"/>
      <c r="P87"/>
      <c r="Q87"/>
      <c r="R87"/>
      <c r="S87"/>
    </row>
    <row r="88" spans="2:20" ht="12.75" customHeight="1" x14ac:dyDescent="0.45">
      <c r="B88" s="277"/>
      <c r="C88" s="282" t="s">
        <v>73</v>
      </c>
      <c r="D88" s="287"/>
      <c r="E88" s="293"/>
      <c r="F88" s="293"/>
      <c r="G88" s="288">
        <v>29966</v>
      </c>
      <c r="H88" s="282"/>
      <c r="I88" s="282" t="s">
        <v>74</v>
      </c>
      <c r="J88" s="358">
        <v>26</v>
      </c>
      <c r="K88" s="367"/>
      <c r="L88" s="406"/>
      <c r="O88"/>
      <c r="P88"/>
      <c r="Q88"/>
      <c r="R88"/>
      <c r="S88"/>
    </row>
    <row r="89" spans="2:20" ht="12.75" customHeight="1" x14ac:dyDescent="0.45">
      <c r="B89" s="277"/>
      <c r="C89" s="286" t="s">
        <v>75</v>
      </c>
      <c r="D89" s="287">
        <v>23</v>
      </c>
      <c r="E89" s="293">
        <v>142406</v>
      </c>
      <c r="F89" s="293">
        <v>136232</v>
      </c>
      <c r="G89" s="288"/>
      <c r="H89" s="282"/>
      <c r="I89" s="286" t="s">
        <v>76</v>
      </c>
      <c r="J89" s="358"/>
      <c r="K89" s="367"/>
      <c r="L89" s="406"/>
      <c r="O89"/>
      <c r="P89"/>
      <c r="Q89"/>
      <c r="R89"/>
      <c r="S89"/>
    </row>
    <row r="90" spans="2:20" ht="12.75" customHeight="1" x14ac:dyDescent="0.45">
      <c r="B90" s="277"/>
      <c r="C90" s="286" t="s">
        <v>77</v>
      </c>
      <c r="D90" s="287">
        <v>16</v>
      </c>
      <c r="E90" s="293">
        <v>55897</v>
      </c>
      <c r="F90" s="293">
        <v>61948</v>
      </c>
      <c r="G90" s="290">
        <f>SUM(G84:G88)</f>
        <v>30817</v>
      </c>
      <c r="H90" s="282"/>
      <c r="I90" s="346" t="s">
        <v>78</v>
      </c>
      <c r="J90" s="358"/>
      <c r="K90" s="367">
        <v>-20575</v>
      </c>
      <c r="L90" s="406">
        <v>-19183</v>
      </c>
      <c r="M90" s="305"/>
      <c r="N90" s="305"/>
      <c r="O90"/>
      <c r="P90"/>
      <c r="Q90"/>
      <c r="R90"/>
      <c r="S90"/>
    </row>
    <row r="91" spans="2:20" ht="12.75" customHeight="1" x14ac:dyDescent="0.45">
      <c r="B91" s="277"/>
      <c r="C91" s="286" t="s">
        <v>79</v>
      </c>
      <c r="D91" s="287">
        <v>17</v>
      </c>
      <c r="E91" s="298">
        <v>166873</v>
      </c>
      <c r="F91" s="298">
        <v>157818</v>
      </c>
      <c r="G91" s="288"/>
      <c r="H91" s="282"/>
      <c r="I91" s="346" t="s">
        <v>80</v>
      </c>
      <c r="J91" s="358"/>
      <c r="K91" s="367"/>
      <c r="L91" s="406"/>
      <c r="O91"/>
      <c r="P91"/>
      <c r="Q91"/>
      <c r="R91"/>
      <c r="S91"/>
    </row>
    <row r="92" spans="2:20" ht="12.75" customHeight="1" x14ac:dyDescent="0.45">
      <c r="B92" s="277"/>
      <c r="C92" s="286"/>
      <c r="D92" s="287"/>
      <c r="E92" s="309">
        <f>SUM(E89:E91)</f>
        <v>365176</v>
      </c>
      <c r="F92" s="309">
        <f>SUM(F89:F91)</f>
        <v>355998</v>
      </c>
      <c r="G92" s="288"/>
      <c r="H92" s="286"/>
      <c r="I92" s="346" t="s">
        <v>81</v>
      </c>
      <c r="J92" s="358"/>
      <c r="K92" s="367">
        <v>3610</v>
      </c>
      <c r="L92" s="406">
        <v>2696</v>
      </c>
      <c r="M92" s="305"/>
      <c r="N92" s="305"/>
      <c r="O92"/>
      <c r="P92"/>
      <c r="Q92"/>
      <c r="R92"/>
      <c r="S92"/>
    </row>
    <row r="93" spans="2:20" ht="12.75" customHeight="1" x14ac:dyDescent="0.45">
      <c r="B93" s="277"/>
      <c r="C93" s="286"/>
      <c r="D93" s="287"/>
      <c r="E93" s="285"/>
      <c r="F93" s="285"/>
      <c r="G93" s="288"/>
      <c r="H93" s="286"/>
      <c r="I93" s="283"/>
      <c r="J93" s="394"/>
      <c r="K93" s="284"/>
      <c r="L93" s="411"/>
      <c r="O93"/>
      <c r="P93"/>
      <c r="Q93"/>
      <c r="R93"/>
      <c r="S93"/>
    </row>
    <row r="94" spans="2:20" ht="12.75" customHeight="1" x14ac:dyDescent="0.45">
      <c r="B94" s="277"/>
      <c r="C94" s="286"/>
      <c r="D94" s="287"/>
      <c r="E94" s="285"/>
      <c r="F94" s="285"/>
      <c r="G94" s="288"/>
      <c r="H94" s="286"/>
      <c r="I94" s="283"/>
      <c r="J94" s="394"/>
      <c r="K94" s="284"/>
      <c r="L94" s="411"/>
      <c r="O94"/>
      <c r="P94"/>
      <c r="Q94"/>
      <c r="R94"/>
      <c r="S94"/>
    </row>
    <row r="95" spans="2:20" ht="12.75" customHeight="1" x14ac:dyDescent="0.45">
      <c r="B95" s="277"/>
      <c r="C95" s="286"/>
      <c r="D95" s="287"/>
      <c r="E95" s="355"/>
      <c r="F95" s="355"/>
      <c r="G95" s="288">
        <v>76565</v>
      </c>
      <c r="H95" s="303"/>
      <c r="I95" s="302"/>
      <c r="J95" s="358"/>
      <c r="K95" s="287"/>
      <c r="L95" s="405"/>
      <c r="O95"/>
      <c r="P95"/>
      <c r="Q95"/>
      <c r="R95"/>
      <c r="S95"/>
    </row>
    <row r="96" spans="2:20" ht="12.75" customHeight="1" x14ac:dyDescent="0.45">
      <c r="B96" s="277"/>
      <c r="C96" s="282" t="s">
        <v>82</v>
      </c>
      <c r="D96" s="287"/>
      <c r="E96" s="355"/>
      <c r="F96" s="355"/>
      <c r="G96" s="288">
        <v>2543816</v>
      </c>
      <c r="H96" s="286"/>
      <c r="I96" s="282" t="s">
        <v>83</v>
      </c>
      <c r="J96" s="287">
        <v>26</v>
      </c>
      <c r="K96" s="287"/>
      <c r="L96" s="405"/>
      <c r="O96"/>
      <c r="P96"/>
      <c r="Q96"/>
      <c r="R96"/>
      <c r="S96"/>
    </row>
    <row r="97" spans="2:19" ht="12.75" customHeight="1" x14ac:dyDescent="0.45">
      <c r="B97" s="277"/>
      <c r="C97" s="282" t="s">
        <v>84</v>
      </c>
      <c r="D97" s="287" t="s">
        <v>85</v>
      </c>
      <c r="E97" s="342">
        <v>379425</v>
      </c>
      <c r="F97" s="342">
        <v>497148</v>
      </c>
      <c r="G97" s="290">
        <f>SUM(G92:G96)</f>
        <v>2620381</v>
      </c>
      <c r="H97" s="286"/>
      <c r="I97" s="286" t="s">
        <v>86</v>
      </c>
      <c r="J97" s="287"/>
      <c r="K97" s="367">
        <v>21</v>
      </c>
      <c r="L97" s="406">
        <v>21</v>
      </c>
      <c r="M97" s="305"/>
      <c r="N97" s="305"/>
      <c r="O97"/>
      <c r="P97"/>
      <c r="Q97"/>
      <c r="R97"/>
      <c r="S97"/>
    </row>
    <row r="98" spans="2:19" ht="12.75" customHeight="1" x14ac:dyDescent="0.45">
      <c r="B98" s="277"/>
      <c r="C98" s="286"/>
      <c r="D98" s="336"/>
      <c r="E98" s="336"/>
      <c r="F98" s="336"/>
      <c r="G98" s="304"/>
      <c r="H98" s="286"/>
      <c r="I98" s="286" t="s">
        <v>87</v>
      </c>
      <c r="J98" s="287"/>
      <c r="K98" s="367">
        <v>12139</v>
      </c>
      <c r="L98" s="406">
        <v>-18700</v>
      </c>
      <c r="M98" s="305"/>
      <c r="N98" s="305"/>
      <c r="O98"/>
      <c r="P98"/>
      <c r="Q98"/>
      <c r="R98"/>
      <c r="S98"/>
    </row>
    <row r="99" spans="2:19" ht="12.75" customHeight="1" x14ac:dyDescent="0.45">
      <c r="B99" s="277"/>
      <c r="C99" s="286"/>
      <c r="D99" s="287"/>
      <c r="E99" s="287"/>
      <c r="F99" s="287"/>
      <c r="G99" s="293"/>
      <c r="H99" s="286"/>
      <c r="I99" s="286" t="s">
        <v>88</v>
      </c>
      <c r="J99" s="287"/>
      <c r="K99" s="367"/>
      <c r="L99" s="406"/>
    </row>
    <row r="100" spans="2:19" ht="12.75" customHeight="1" x14ac:dyDescent="0.45">
      <c r="B100" s="277"/>
      <c r="C100" s="286"/>
      <c r="D100" s="287"/>
      <c r="E100" s="287"/>
      <c r="F100" s="287"/>
      <c r="G100" s="293"/>
      <c r="H100" s="286"/>
      <c r="I100" s="286" t="s">
        <v>89</v>
      </c>
      <c r="J100" s="287"/>
      <c r="K100" s="367">
        <v>40515</v>
      </c>
      <c r="L100" s="406">
        <v>-45316</v>
      </c>
      <c r="M100" s="305"/>
      <c r="N100" s="305"/>
    </row>
    <row r="101" spans="2:19" ht="12.75" customHeight="1" x14ac:dyDescent="0.45">
      <c r="B101" s="277"/>
      <c r="C101" s="286"/>
      <c r="D101" s="287"/>
      <c r="E101" s="287"/>
      <c r="F101" s="287"/>
      <c r="G101" s="298">
        <v>217954</v>
      </c>
      <c r="H101" s="286"/>
      <c r="I101" s="286" t="s">
        <v>90</v>
      </c>
      <c r="J101" s="287"/>
      <c r="K101" s="367"/>
      <c r="L101" s="406"/>
      <c r="M101"/>
      <c r="N101"/>
    </row>
    <row r="102" spans="2:19" ht="12.75" customHeight="1" x14ac:dyDescent="0.45">
      <c r="B102" s="277"/>
      <c r="C102" s="286"/>
      <c r="D102" s="287"/>
      <c r="E102" s="287"/>
      <c r="F102" s="287"/>
      <c r="G102" s="290">
        <f>SUM(G100:G101)</f>
        <v>217954</v>
      </c>
      <c r="H102" s="286"/>
      <c r="I102" s="286" t="s">
        <v>91</v>
      </c>
      <c r="J102" s="287"/>
      <c r="K102" s="367">
        <v>-333</v>
      </c>
      <c r="L102" s="406">
        <v>-11133</v>
      </c>
      <c r="M102"/>
      <c r="N102"/>
    </row>
    <row r="103" spans="2:19" ht="12.75" customHeight="1" x14ac:dyDescent="0.45">
      <c r="B103" s="277"/>
      <c r="C103" s="286"/>
      <c r="D103" s="287"/>
      <c r="E103" s="355"/>
      <c r="F103" s="355"/>
      <c r="G103" s="288"/>
      <c r="H103" s="286"/>
      <c r="I103" s="286"/>
      <c r="J103" s="287"/>
      <c r="K103" s="368">
        <f>K90+K92+K97+K98+K100+K102</f>
        <v>35377</v>
      </c>
      <c r="L103" s="407">
        <f>L90+L92+L97+L98+L100+L102</f>
        <v>-91615</v>
      </c>
      <c r="M103"/>
      <c r="N103"/>
    </row>
    <row r="104" spans="2:19" ht="12.75" customHeight="1" x14ac:dyDescent="0.45">
      <c r="B104" s="277"/>
      <c r="C104" s="286"/>
      <c r="D104" s="287"/>
      <c r="E104" s="355"/>
      <c r="F104" s="355"/>
      <c r="G104" s="288"/>
      <c r="H104" s="286"/>
      <c r="I104" s="286"/>
      <c r="J104" s="287"/>
      <c r="K104" s="287"/>
      <c r="L104" s="405"/>
      <c r="M104"/>
      <c r="N104"/>
    </row>
    <row r="105" spans="2:19" ht="12.75" customHeight="1" x14ac:dyDescent="0.45">
      <c r="B105" s="277"/>
      <c r="C105" s="283"/>
      <c r="D105" s="287"/>
      <c r="E105" s="355"/>
      <c r="F105" s="355"/>
      <c r="G105" s="288"/>
      <c r="H105" s="286"/>
      <c r="I105" s="282" t="s">
        <v>92</v>
      </c>
      <c r="J105" s="287">
        <v>25</v>
      </c>
      <c r="K105" s="287"/>
      <c r="L105" s="405"/>
      <c r="M105"/>
      <c r="N105"/>
    </row>
    <row r="106" spans="2:19" ht="12.75" customHeight="1" x14ac:dyDescent="0.45">
      <c r="B106" s="277"/>
      <c r="C106" s="283"/>
      <c r="D106" s="287"/>
      <c r="E106" s="355"/>
      <c r="F106" s="355"/>
      <c r="G106" s="288"/>
      <c r="H106" s="286"/>
      <c r="I106" s="283" t="s">
        <v>93</v>
      </c>
      <c r="J106" s="287"/>
      <c r="K106" s="367">
        <v>-27</v>
      </c>
      <c r="L106" s="406">
        <v>0</v>
      </c>
      <c r="M106"/>
      <c r="N106"/>
    </row>
    <row r="107" spans="2:19" ht="12.75" customHeight="1" x14ac:dyDescent="0.45">
      <c r="B107" s="277"/>
      <c r="C107" s="286"/>
      <c r="D107" s="287"/>
      <c r="E107" s="355"/>
      <c r="F107" s="355"/>
      <c r="G107" s="288"/>
      <c r="H107" s="286"/>
      <c r="I107" s="283" t="s">
        <v>94</v>
      </c>
      <c r="J107" s="287"/>
      <c r="K107" s="367">
        <v>1162</v>
      </c>
      <c r="L107" s="406">
        <v>11</v>
      </c>
      <c r="M107"/>
      <c r="N107"/>
    </row>
    <row r="108" spans="2:19" ht="12.75" customHeight="1" x14ac:dyDescent="0.45">
      <c r="B108" s="277"/>
      <c r="C108" s="286"/>
      <c r="D108" s="287"/>
      <c r="E108" s="355"/>
      <c r="F108" s="355"/>
      <c r="G108" s="288"/>
      <c r="H108" s="286"/>
      <c r="I108" s="283"/>
      <c r="J108" s="287"/>
      <c r="K108" s="368">
        <f>SUM(K106:K107)</f>
        <v>1135</v>
      </c>
      <c r="L108" s="407">
        <f>SUM(L106:L107)</f>
        <v>11</v>
      </c>
      <c r="M108"/>
      <c r="N108"/>
    </row>
    <row r="109" spans="2:19" ht="12.75" customHeight="1" x14ac:dyDescent="0.45">
      <c r="B109" s="277"/>
      <c r="C109" s="286"/>
      <c r="D109" s="287"/>
      <c r="E109" s="355"/>
      <c r="F109" s="355"/>
      <c r="G109" s="288"/>
      <c r="H109" s="286"/>
      <c r="I109" s="283"/>
      <c r="J109" s="287"/>
      <c r="K109" s="287"/>
      <c r="L109" s="405"/>
      <c r="M109"/>
      <c r="N109"/>
    </row>
    <row r="110" spans="2:19" ht="12.75" customHeight="1" x14ac:dyDescent="0.45">
      <c r="B110" s="277"/>
      <c r="C110" s="286"/>
      <c r="D110" s="287"/>
      <c r="E110" s="355"/>
      <c r="F110" s="355"/>
      <c r="G110" s="288"/>
      <c r="H110" s="306"/>
      <c r="I110" s="308" t="s">
        <v>95</v>
      </c>
      <c r="J110" s="343"/>
      <c r="K110" s="373">
        <f>K83+K103+K108</f>
        <v>4654575</v>
      </c>
      <c r="L110" s="413">
        <v>4331097</v>
      </c>
      <c r="M110"/>
      <c r="N110"/>
    </row>
    <row r="111" spans="2:19" ht="12.75" customHeight="1" x14ac:dyDescent="0.45">
      <c r="B111" s="307"/>
      <c r="C111" s="308" t="s">
        <v>96</v>
      </c>
      <c r="D111" s="343"/>
      <c r="E111" s="309">
        <f>E11+E17+E39+E48+E52+E55+E60+E63+E71+E78+E84+E92+E97+E33+E26</f>
        <v>58879315</v>
      </c>
      <c r="F111" s="309">
        <f>F11+F17+F39+F48+F52+F55+F60+F63+F71+F78+F84+F92+F97+F33+F26</f>
        <v>51154740</v>
      </c>
      <c r="G111" s="309" t="e">
        <f>SUM(#REF!+G17+G39+G48+G52+G55+G60+G71+#REF!+G80+G90+G97+G102+G74)</f>
        <v>#REF!</v>
      </c>
      <c r="H111" s="310"/>
      <c r="I111" s="311" t="s">
        <v>97</v>
      </c>
      <c r="J111" s="312"/>
      <c r="K111" s="374">
        <f>K56+K110</f>
        <v>58879315</v>
      </c>
      <c r="L111" s="414">
        <f>L56+L110</f>
        <v>51154740</v>
      </c>
      <c r="M111"/>
      <c r="N111"/>
    </row>
    <row r="112" spans="2:19" ht="12.75" customHeight="1" x14ac:dyDescent="0.45">
      <c r="B112" s="277"/>
      <c r="C112" s="317"/>
      <c r="D112" s="287"/>
      <c r="E112" s="355"/>
      <c r="F112" s="355"/>
      <c r="G112" s="285"/>
      <c r="H112" s="297"/>
      <c r="I112" s="317"/>
      <c r="J112" s="317"/>
      <c r="K112" s="317"/>
      <c r="L112" s="359"/>
      <c r="M112"/>
      <c r="N112"/>
    </row>
    <row r="113" spans="2:12" ht="12.75" customHeight="1" x14ac:dyDescent="0.45">
      <c r="B113" s="277"/>
      <c r="C113" s="282" t="s">
        <v>98</v>
      </c>
      <c r="D113" s="287">
        <v>30</v>
      </c>
      <c r="E113" s="287"/>
      <c r="F113" s="287"/>
      <c r="G113" s="313"/>
      <c r="H113" s="286"/>
      <c r="I113" s="282"/>
      <c r="J113" s="282"/>
      <c r="K113" s="282"/>
      <c r="L113" s="314"/>
    </row>
    <row r="114" spans="2:12" ht="12.75" customHeight="1" x14ac:dyDescent="0.45">
      <c r="B114" s="277"/>
      <c r="C114" s="286" t="s">
        <v>99</v>
      </c>
      <c r="D114" s="315"/>
      <c r="E114" s="293">
        <v>7169749</v>
      </c>
      <c r="F114" s="376">
        <v>5318151</v>
      </c>
      <c r="G114" s="316">
        <v>1239162</v>
      </c>
      <c r="H114" s="286"/>
      <c r="I114" s="286"/>
      <c r="J114" s="317"/>
      <c r="K114" s="317"/>
      <c r="L114" s="318"/>
    </row>
    <row r="115" spans="2:12" ht="12.75" customHeight="1" x14ac:dyDescent="0.45">
      <c r="B115" s="319"/>
      <c r="C115" s="320" t="s">
        <v>100</v>
      </c>
      <c r="D115" s="287"/>
      <c r="E115" s="293">
        <v>585935</v>
      </c>
      <c r="F115" s="293">
        <v>502363</v>
      </c>
      <c r="G115" s="321">
        <v>2433511</v>
      </c>
      <c r="H115" s="286"/>
      <c r="I115" s="322"/>
      <c r="J115" s="323"/>
      <c r="K115" s="323"/>
      <c r="L115" s="324"/>
    </row>
    <row r="116" spans="2:12" ht="12.75" customHeight="1" x14ac:dyDescent="0.45">
      <c r="B116" s="319"/>
      <c r="C116" s="320" t="s">
        <v>101</v>
      </c>
      <c r="D116" s="287"/>
      <c r="E116" s="293">
        <v>1166850</v>
      </c>
      <c r="F116" s="376">
        <v>1012796</v>
      </c>
      <c r="G116" s="321"/>
      <c r="H116" s="286"/>
      <c r="I116" s="322"/>
      <c r="J116" s="323"/>
      <c r="K116" s="323"/>
      <c r="L116" s="324"/>
    </row>
    <row r="117" spans="2:12" ht="12.75" customHeight="1" thickBot="1" x14ac:dyDescent="0.5">
      <c r="B117" s="325"/>
      <c r="C117" s="326"/>
      <c r="D117" s="327"/>
      <c r="E117" s="327"/>
      <c r="F117" s="375"/>
      <c r="G117" s="328">
        <v>34299</v>
      </c>
      <c r="H117" s="329"/>
      <c r="I117" s="329"/>
      <c r="J117" s="330"/>
      <c r="K117" s="330"/>
      <c r="L117" s="331"/>
    </row>
    <row r="118" spans="2:12" ht="9" customHeight="1" x14ac:dyDescent="0.45">
      <c r="C118" s="320"/>
      <c r="D118" s="317"/>
      <c r="E118" s="317"/>
      <c r="F118" s="317"/>
      <c r="G118" s="332"/>
      <c r="H118" s="333"/>
      <c r="I118" s="286"/>
      <c r="J118" s="317"/>
      <c r="K118" s="317"/>
      <c r="L118" s="317"/>
    </row>
    <row r="119" spans="2:12" ht="12.75" customHeight="1" x14ac:dyDescent="0.45">
      <c r="B119" s="400"/>
      <c r="C119" s="437" t="s">
        <v>102</v>
      </c>
      <c r="D119" s="437"/>
      <c r="E119" s="437"/>
      <c r="F119" s="437"/>
      <c r="G119" s="437"/>
      <c r="H119" s="437"/>
      <c r="I119" s="437"/>
      <c r="J119" s="437"/>
      <c r="K119" s="437"/>
      <c r="L119" s="437"/>
    </row>
    <row r="120" spans="2:12" ht="12.75" customHeight="1" x14ac:dyDescent="0.45"/>
    <row r="121" spans="2:12" x14ac:dyDescent="0.45">
      <c r="C121" s="437" t="s">
        <v>103</v>
      </c>
      <c r="D121" s="437"/>
      <c r="E121" s="437"/>
      <c r="F121" s="437"/>
      <c r="G121" s="437"/>
      <c r="H121" s="437"/>
      <c r="I121" s="437"/>
      <c r="J121" s="437"/>
      <c r="K121" s="437"/>
      <c r="L121" s="437"/>
    </row>
    <row r="122" spans="2:12" ht="12.75" customHeight="1" x14ac:dyDescent="0.45">
      <c r="C122" s="333"/>
      <c r="D122" s="334"/>
      <c r="E122" s="334"/>
      <c r="F122" s="334"/>
      <c r="G122" s="333"/>
      <c r="H122" s="333"/>
      <c r="I122" s="333"/>
      <c r="J122" s="334"/>
      <c r="K122"/>
      <c r="L122" s="334"/>
    </row>
    <row r="123" spans="2:12" ht="12.75" customHeight="1" x14ac:dyDescent="0.45">
      <c r="C123" s="333"/>
      <c r="D123" s="416"/>
      <c r="E123" s="416"/>
      <c r="F123" s="416"/>
      <c r="G123" s="333"/>
      <c r="H123" s="333"/>
      <c r="I123" s="333"/>
      <c r="J123" s="334"/>
      <c r="K123"/>
      <c r="L123" s="334"/>
    </row>
    <row r="124" spans="2:12" ht="12.75" customHeight="1" x14ac:dyDescent="0.45">
      <c r="C124" s="333"/>
      <c r="D124"/>
      <c r="E124"/>
      <c r="F124"/>
      <c r="G124" s="333"/>
      <c r="H124" s="333"/>
      <c r="I124" s="333"/>
      <c r="J124" s="334"/>
      <c r="K124"/>
      <c r="L124" s="334"/>
    </row>
    <row r="125" spans="2:12" ht="12.75" customHeight="1" x14ac:dyDescent="0.45">
      <c r="C125" s="333"/>
      <c r="D125" s="334"/>
      <c r="E125" s="334"/>
      <c r="F125" s="334"/>
      <c r="G125" s="333"/>
      <c r="H125" s="333"/>
      <c r="I125" s="333"/>
      <c r="J125" s="334"/>
      <c r="K125"/>
      <c r="L125" s="334"/>
    </row>
    <row r="126" spans="2:12" x14ac:dyDescent="0.45">
      <c r="C126" s="333"/>
      <c r="D126" s="334"/>
      <c r="E126" s="334"/>
      <c r="F126" s="334"/>
      <c r="G126" s="333"/>
      <c r="H126" s="333"/>
      <c r="I126" s="333"/>
      <c r="J126" s="334"/>
      <c r="K126"/>
      <c r="L126" s="334"/>
    </row>
    <row r="127" spans="2:12" x14ac:dyDescent="0.45">
      <c r="C127" s="333"/>
      <c r="D127" s="334"/>
      <c r="E127" s="334"/>
      <c r="F127" s="334"/>
      <c r="G127" s="333"/>
      <c r="H127" s="333"/>
      <c r="I127" s="333"/>
      <c r="J127" s="334"/>
      <c r="K127"/>
      <c r="L127" s="334"/>
    </row>
    <row r="128" spans="2:12" x14ac:dyDescent="0.45">
      <c r="C128" s="333"/>
      <c r="D128" s="334"/>
      <c r="E128" s="334"/>
      <c r="F128" s="334"/>
      <c r="G128" s="333"/>
      <c r="H128" s="333"/>
      <c r="I128" s="333"/>
      <c r="J128" s="334"/>
      <c r="K128"/>
      <c r="L128" s="334"/>
    </row>
    <row r="129" spans="3:12" x14ac:dyDescent="0.45">
      <c r="C129" s="333"/>
      <c r="D129" s="334"/>
      <c r="E129" s="334"/>
      <c r="F129" s="334"/>
      <c r="G129" s="333"/>
      <c r="H129" s="333"/>
      <c r="I129" s="333"/>
      <c r="J129" s="334"/>
      <c r="K129"/>
      <c r="L129" s="334"/>
    </row>
    <row r="130" spans="3:12" x14ac:dyDescent="0.45">
      <c r="C130" s="333"/>
      <c r="D130" s="334"/>
      <c r="E130" s="334"/>
      <c r="F130" s="334"/>
      <c r="G130" s="333"/>
      <c r="H130" s="333"/>
      <c r="I130" s="333"/>
      <c r="J130" s="334"/>
      <c r="K130" s="334"/>
      <c r="L130" s="334"/>
    </row>
    <row r="131" spans="3:12" x14ac:dyDescent="0.45">
      <c r="C131" s="333"/>
      <c r="D131" s="334"/>
      <c r="E131" s="334"/>
      <c r="F131" s="334"/>
      <c r="G131" s="333"/>
      <c r="H131" s="333"/>
      <c r="I131" s="333"/>
      <c r="J131" s="334"/>
      <c r="K131" s="334"/>
      <c r="L131" s="334"/>
    </row>
    <row r="132" spans="3:12" x14ac:dyDescent="0.45">
      <c r="C132" s="333"/>
      <c r="D132" s="334"/>
      <c r="E132" s="334"/>
      <c r="F132" s="334"/>
      <c r="G132" s="333"/>
      <c r="H132" s="333"/>
      <c r="I132" s="333"/>
      <c r="J132" s="334"/>
      <c r="K132" s="334"/>
      <c r="L132" s="334"/>
    </row>
    <row r="133" spans="3:12" x14ac:dyDescent="0.45">
      <c r="C133" s="333"/>
      <c r="D133" s="334"/>
      <c r="E133" s="334"/>
      <c r="F133" s="334"/>
      <c r="G133" s="333"/>
      <c r="H133" s="333"/>
      <c r="I133" s="333"/>
      <c r="J133" s="334"/>
      <c r="K133" s="334"/>
      <c r="L133" s="334"/>
    </row>
    <row r="134" spans="3:12" x14ac:dyDescent="0.45">
      <c r="C134" s="333"/>
      <c r="D134" s="334"/>
      <c r="E134" s="334"/>
      <c r="F134" s="334"/>
      <c r="G134" s="333"/>
      <c r="H134" s="333"/>
      <c r="I134" s="333"/>
      <c r="J134" s="334"/>
      <c r="K134" s="334"/>
      <c r="L134" s="334"/>
    </row>
    <row r="135" spans="3:12" x14ac:dyDescent="0.45">
      <c r="C135" s="333"/>
      <c r="D135" s="334"/>
      <c r="E135" s="334"/>
      <c r="F135" s="334"/>
      <c r="G135" s="333"/>
      <c r="H135" s="333"/>
      <c r="I135" s="333"/>
      <c r="J135" s="334"/>
      <c r="K135" s="334"/>
      <c r="L135" s="334"/>
    </row>
    <row r="136" spans="3:12" x14ac:dyDescent="0.45">
      <c r="C136" s="333"/>
      <c r="D136" s="334"/>
      <c r="E136" s="334"/>
      <c r="F136" s="334"/>
      <c r="G136" s="333"/>
      <c r="H136" s="333"/>
      <c r="I136" s="333"/>
      <c r="J136" s="334"/>
      <c r="K136" s="334"/>
      <c r="L136" s="334"/>
    </row>
    <row r="137" spans="3:12" x14ac:dyDescent="0.45">
      <c r="C137" s="333"/>
      <c r="D137" s="334"/>
      <c r="E137" s="334"/>
      <c r="F137" s="334"/>
      <c r="G137" s="333"/>
      <c r="H137" s="333"/>
      <c r="I137" s="333"/>
      <c r="J137" s="334"/>
      <c r="K137" s="334"/>
      <c r="L137" s="334"/>
    </row>
    <row r="138" spans="3:12" x14ac:dyDescent="0.45">
      <c r="C138" s="333"/>
      <c r="D138" s="334"/>
      <c r="E138" s="334"/>
      <c r="F138" s="334"/>
      <c r="G138" s="333"/>
      <c r="H138" s="333"/>
      <c r="I138" s="333"/>
      <c r="J138" s="334"/>
      <c r="K138" s="334"/>
      <c r="L138" s="334"/>
    </row>
    <row r="139" spans="3:12" x14ac:dyDescent="0.45">
      <c r="C139" s="333"/>
      <c r="D139" s="334"/>
      <c r="E139" s="334"/>
      <c r="F139" s="334"/>
      <c r="G139" s="333"/>
      <c r="H139" s="333"/>
      <c r="I139" s="333"/>
      <c r="J139" s="334"/>
      <c r="K139" s="334"/>
      <c r="L139" s="334"/>
    </row>
    <row r="140" spans="3:12" x14ac:dyDescent="0.45">
      <c r="C140" s="333"/>
      <c r="D140" s="334"/>
      <c r="E140" s="334"/>
      <c r="F140" s="334"/>
      <c r="G140" s="333"/>
      <c r="H140" s="333"/>
      <c r="I140" s="333"/>
      <c r="J140" s="334"/>
      <c r="K140" s="334"/>
      <c r="L140" s="334"/>
    </row>
    <row r="141" spans="3:12" x14ac:dyDescent="0.45">
      <c r="C141" s="333"/>
      <c r="D141" s="334"/>
      <c r="E141" s="334"/>
      <c r="F141" s="334"/>
      <c r="G141" s="333"/>
      <c r="H141" s="333"/>
      <c r="I141" s="333"/>
      <c r="J141" s="334"/>
      <c r="K141" s="334"/>
      <c r="L141" s="334"/>
    </row>
    <row r="142" spans="3:12" x14ac:dyDescent="0.45">
      <c r="C142" s="333"/>
      <c r="D142" s="334"/>
      <c r="E142" s="334"/>
      <c r="F142" s="334"/>
      <c r="G142" s="333"/>
      <c r="H142" s="333"/>
      <c r="I142" s="333"/>
      <c r="J142" s="334"/>
      <c r="K142" s="334"/>
      <c r="L142" s="334"/>
    </row>
    <row r="143" spans="3:12" x14ac:dyDescent="0.45">
      <c r="C143" s="333"/>
      <c r="D143" s="334"/>
      <c r="E143" s="334"/>
      <c r="F143" s="334"/>
      <c r="G143" s="333"/>
      <c r="H143" s="333"/>
      <c r="I143" s="333"/>
      <c r="J143" s="334"/>
      <c r="K143" s="334"/>
      <c r="L143" s="334"/>
    </row>
    <row r="144" spans="3:12" x14ac:dyDescent="0.45">
      <c r="C144" s="333"/>
      <c r="D144" s="334"/>
      <c r="E144" s="334"/>
      <c r="F144" s="334"/>
      <c r="G144" s="333"/>
      <c r="H144" s="333"/>
      <c r="I144" s="333"/>
      <c r="J144" s="334"/>
      <c r="K144" s="334"/>
      <c r="L144" s="334"/>
    </row>
    <row r="145" spans="3:12" x14ac:dyDescent="0.45">
      <c r="C145" s="333"/>
      <c r="D145" s="334"/>
      <c r="E145" s="334"/>
      <c r="F145" s="334"/>
      <c r="G145" s="333"/>
      <c r="H145" s="333"/>
      <c r="I145" s="333"/>
      <c r="J145" s="334"/>
      <c r="K145" s="334"/>
      <c r="L145" s="334"/>
    </row>
    <row r="146" spans="3:12" x14ac:dyDescent="0.45">
      <c r="C146" s="333"/>
      <c r="D146" s="334"/>
      <c r="E146" s="334"/>
      <c r="F146" s="334"/>
      <c r="G146" s="333"/>
      <c r="H146" s="333"/>
      <c r="I146" s="333"/>
      <c r="J146" s="334"/>
      <c r="K146" s="334"/>
      <c r="L146" s="334"/>
    </row>
    <row r="147" spans="3:12" x14ac:dyDescent="0.45">
      <c r="C147" s="333"/>
      <c r="D147" s="334"/>
      <c r="E147" s="334"/>
      <c r="F147" s="334"/>
      <c r="G147" s="333"/>
      <c r="H147" s="333"/>
      <c r="I147" s="333"/>
      <c r="J147" s="334"/>
      <c r="K147" s="334"/>
      <c r="L147" s="334"/>
    </row>
    <row r="148" spans="3:12" x14ac:dyDescent="0.45">
      <c r="C148" s="333"/>
      <c r="D148" s="334"/>
      <c r="E148" s="334"/>
      <c r="F148" s="334"/>
      <c r="G148" s="333"/>
      <c r="H148" s="333"/>
      <c r="I148" s="333"/>
      <c r="J148" s="334"/>
      <c r="K148" s="334"/>
      <c r="L148" s="334"/>
    </row>
    <row r="149" spans="3:12" x14ac:dyDescent="0.45">
      <c r="C149" s="333"/>
      <c r="D149" s="334"/>
      <c r="E149" s="334"/>
      <c r="F149" s="334"/>
      <c r="G149" s="333"/>
      <c r="H149" s="333"/>
      <c r="I149" s="333"/>
      <c r="J149" s="334"/>
      <c r="K149" s="334"/>
      <c r="L149" s="334"/>
    </row>
    <row r="150" spans="3:12" x14ac:dyDescent="0.45">
      <c r="C150" s="333"/>
      <c r="D150" s="334"/>
      <c r="E150" s="334"/>
      <c r="F150" s="334"/>
      <c r="G150" s="333"/>
      <c r="H150" s="333"/>
      <c r="I150" s="333"/>
      <c r="J150" s="334"/>
      <c r="K150" s="334"/>
      <c r="L150" s="334"/>
    </row>
    <row r="151" spans="3:12" x14ac:dyDescent="0.45">
      <c r="C151" s="333"/>
      <c r="D151" s="334"/>
      <c r="E151" s="334"/>
      <c r="F151" s="334"/>
      <c r="G151" s="333"/>
      <c r="H151" s="333"/>
      <c r="I151" s="333"/>
      <c r="J151" s="334"/>
      <c r="K151" s="334"/>
      <c r="L151" s="334"/>
    </row>
    <row r="152" spans="3:12" x14ac:dyDescent="0.45">
      <c r="C152" s="333"/>
      <c r="D152" s="334"/>
      <c r="E152" s="334"/>
      <c r="F152" s="334"/>
      <c r="G152" s="333"/>
      <c r="H152" s="333"/>
      <c r="I152" s="333"/>
      <c r="J152" s="334"/>
      <c r="K152" s="334"/>
      <c r="L152" s="334"/>
    </row>
    <row r="153" spans="3:12" x14ac:dyDescent="0.45">
      <c r="C153" s="333"/>
      <c r="D153" s="334"/>
      <c r="E153" s="334"/>
      <c r="F153" s="334"/>
      <c r="G153" s="333"/>
      <c r="H153" s="333"/>
      <c r="I153" s="333"/>
      <c r="J153" s="334"/>
      <c r="K153" s="334"/>
      <c r="L153" s="334"/>
    </row>
    <row r="154" spans="3:12" x14ac:dyDescent="0.45">
      <c r="C154" s="333"/>
      <c r="D154" s="334"/>
      <c r="E154" s="334"/>
      <c r="F154" s="334"/>
      <c r="G154" s="333"/>
      <c r="H154" s="333"/>
      <c r="I154" s="333"/>
      <c r="J154" s="334"/>
      <c r="K154" s="334"/>
      <c r="L154" s="334"/>
    </row>
    <row r="155" spans="3:12" x14ac:dyDescent="0.45">
      <c r="C155" s="333"/>
      <c r="D155" s="334"/>
      <c r="E155" s="334"/>
      <c r="F155" s="334"/>
      <c r="G155" s="333"/>
      <c r="H155" s="333"/>
      <c r="I155" s="333"/>
      <c r="J155" s="334"/>
      <c r="K155" s="334"/>
      <c r="L155" s="334"/>
    </row>
    <row r="156" spans="3:12" x14ac:dyDescent="0.45">
      <c r="C156" s="333"/>
      <c r="D156" s="334"/>
      <c r="E156" s="334"/>
      <c r="F156" s="334"/>
      <c r="G156" s="333"/>
      <c r="H156" s="333"/>
      <c r="I156" s="333"/>
      <c r="J156" s="334"/>
      <c r="K156" s="334"/>
      <c r="L156" s="334"/>
    </row>
    <row r="157" spans="3:12" x14ac:dyDescent="0.45">
      <c r="C157" s="333"/>
      <c r="D157" s="334"/>
      <c r="E157" s="334"/>
      <c r="F157" s="334"/>
      <c r="G157" s="333"/>
      <c r="H157" s="333"/>
      <c r="I157" s="333"/>
      <c r="J157" s="334"/>
      <c r="K157" s="334"/>
      <c r="L157" s="334"/>
    </row>
    <row r="158" spans="3:12" x14ac:dyDescent="0.45">
      <c r="C158" s="333"/>
      <c r="D158" s="334"/>
      <c r="E158" s="334"/>
      <c r="F158" s="334"/>
      <c r="G158" s="333"/>
      <c r="I158" s="333"/>
      <c r="J158" s="334"/>
      <c r="K158" s="334"/>
      <c r="L158" s="334"/>
    </row>
    <row r="159" spans="3:12" x14ac:dyDescent="0.45">
      <c r="C159" s="333"/>
      <c r="D159" s="334"/>
      <c r="E159" s="334"/>
      <c r="F159" s="334"/>
      <c r="G159" s="333"/>
      <c r="I159" s="333"/>
      <c r="J159" s="334"/>
      <c r="K159" s="334"/>
      <c r="L159" s="334"/>
    </row>
    <row r="160" spans="3:12" x14ac:dyDescent="0.45">
      <c r="C160" s="333"/>
      <c r="D160" s="334"/>
      <c r="E160" s="334"/>
      <c r="F160" s="334"/>
      <c r="G160" s="333"/>
      <c r="I160" s="333"/>
      <c r="J160" s="334"/>
      <c r="K160" s="334"/>
      <c r="L160" s="334"/>
    </row>
    <row r="161" spans="3:12" x14ac:dyDescent="0.45">
      <c r="C161" s="333"/>
      <c r="D161" s="334"/>
      <c r="E161" s="334"/>
      <c r="F161" s="334"/>
      <c r="G161" s="333"/>
      <c r="I161" s="333"/>
      <c r="J161" s="334"/>
      <c r="K161" s="334"/>
      <c r="L161" s="334"/>
    </row>
    <row r="162" spans="3:12" x14ac:dyDescent="0.45">
      <c r="C162" s="333"/>
      <c r="D162" s="334"/>
      <c r="E162" s="334"/>
      <c r="F162" s="334"/>
      <c r="G162" s="333"/>
      <c r="I162" s="333"/>
      <c r="J162" s="334"/>
      <c r="K162" s="334"/>
      <c r="L162" s="334"/>
    </row>
    <row r="163" spans="3:12" x14ac:dyDescent="0.45">
      <c r="C163" s="333"/>
      <c r="D163" s="334"/>
      <c r="E163" s="334"/>
      <c r="F163" s="334"/>
      <c r="G163" s="333"/>
      <c r="I163" s="333"/>
      <c r="J163" s="334"/>
      <c r="K163" s="334"/>
      <c r="L163" s="334"/>
    </row>
    <row r="164" spans="3:12" x14ac:dyDescent="0.45">
      <c r="C164" s="333"/>
      <c r="D164" s="334"/>
      <c r="E164" s="334"/>
      <c r="F164" s="334"/>
      <c r="G164" s="333"/>
      <c r="I164" s="333"/>
      <c r="J164" s="334"/>
      <c r="K164" s="334"/>
      <c r="L164" s="334"/>
    </row>
    <row r="165" spans="3:12" x14ac:dyDescent="0.45">
      <c r="C165" s="333"/>
      <c r="D165" s="334"/>
      <c r="E165" s="334"/>
      <c r="F165" s="334"/>
      <c r="G165" s="333"/>
      <c r="I165" s="333"/>
      <c r="J165" s="334"/>
      <c r="K165" s="334"/>
      <c r="L165" s="334"/>
    </row>
    <row r="166" spans="3:12" x14ac:dyDescent="0.45">
      <c r="C166" s="333"/>
      <c r="D166" s="334"/>
      <c r="E166" s="334"/>
      <c r="F166" s="334"/>
      <c r="G166" s="333"/>
      <c r="I166" s="333"/>
      <c r="J166" s="334"/>
      <c r="K166" s="334"/>
      <c r="L166" s="334"/>
    </row>
    <row r="167" spans="3:12" x14ac:dyDescent="0.45">
      <c r="C167" s="333"/>
      <c r="D167" s="334"/>
      <c r="E167" s="334"/>
      <c r="F167" s="334"/>
      <c r="G167" s="333"/>
      <c r="I167" s="333"/>
      <c r="J167" s="334"/>
      <c r="K167" s="334"/>
      <c r="L167" s="334"/>
    </row>
    <row r="168" spans="3:12" x14ac:dyDescent="0.45">
      <c r="C168" s="333"/>
      <c r="D168" s="334"/>
      <c r="E168" s="334"/>
      <c r="F168" s="334"/>
      <c r="G168" s="333"/>
      <c r="I168" s="333"/>
      <c r="J168" s="334"/>
      <c r="K168" s="334"/>
      <c r="L168" s="334"/>
    </row>
    <row r="169" spans="3:12" x14ac:dyDescent="0.45">
      <c r="C169" s="333"/>
      <c r="D169" s="334"/>
      <c r="E169" s="334"/>
      <c r="F169" s="334"/>
      <c r="G169" s="333"/>
      <c r="I169" s="333"/>
      <c r="J169" s="334"/>
      <c r="K169" s="334"/>
      <c r="L169" s="334"/>
    </row>
    <row r="170" spans="3:12" x14ac:dyDescent="0.45">
      <c r="C170" s="333"/>
      <c r="D170" s="334"/>
      <c r="E170" s="334"/>
      <c r="F170" s="334"/>
      <c r="G170" s="333"/>
      <c r="I170" s="333"/>
      <c r="J170" s="334"/>
      <c r="K170" s="334"/>
      <c r="L170" s="334"/>
    </row>
    <row r="171" spans="3:12" x14ac:dyDescent="0.45">
      <c r="C171" s="333"/>
      <c r="D171" s="334"/>
      <c r="E171" s="334"/>
      <c r="F171" s="334"/>
      <c r="G171" s="333"/>
      <c r="I171" s="333"/>
      <c r="J171" s="334"/>
      <c r="K171" s="334"/>
      <c r="L171" s="334"/>
    </row>
  </sheetData>
  <mergeCells count="5">
    <mergeCell ref="C2:L2"/>
    <mergeCell ref="C4:L4"/>
    <mergeCell ref="C5:L5"/>
    <mergeCell ref="C119:L119"/>
    <mergeCell ref="C121:L121"/>
  </mergeCells>
  <printOptions horizontalCentered="1"/>
  <pageMargins left="0" right="0" top="0.78740157480314965" bottom="0.39370078740157483" header="0" footer="0"/>
  <pageSetup paperSize="9" scale="43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J122"/>
  <sheetViews>
    <sheetView showGridLines="0" view="pageBreakPreview" zoomScale="80" zoomScaleNormal="80" zoomScaleSheetLayoutView="80" workbookViewId="0">
      <selection activeCell="K17" sqref="K17"/>
    </sheetView>
  </sheetViews>
  <sheetFormatPr defaultColWidth="9.1328125" defaultRowHeight="13.15" x14ac:dyDescent="0.4"/>
  <cols>
    <col min="1" max="1" width="5.1328125" style="13" customWidth="1"/>
    <col min="2" max="2" width="109.1328125" style="13" customWidth="1"/>
    <col min="3" max="3" width="11.19921875" style="13" customWidth="1"/>
    <col min="4" max="4" width="16.1328125" style="44" customWidth="1"/>
    <col min="5" max="5" width="16" style="44" customWidth="1"/>
    <col min="6" max="6" width="2.86328125" style="13" customWidth="1"/>
    <col min="7" max="7" width="11.6640625" style="13" customWidth="1"/>
    <col min="8" max="8" width="9.46484375" style="13" bestFit="1" customWidth="1"/>
    <col min="9" max="9" width="11.1328125" style="13" bestFit="1" customWidth="1"/>
    <col min="10" max="16384" width="9.1328125" style="13"/>
  </cols>
  <sheetData>
    <row r="2" spans="2:8" ht="18" x14ac:dyDescent="0.55000000000000004">
      <c r="B2" s="443" t="s">
        <v>0</v>
      </c>
      <c r="C2" s="443"/>
      <c r="D2" s="443"/>
      <c r="E2" s="443"/>
      <c r="F2" s="12"/>
    </row>
    <row r="3" spans="2:8" ht="15.4" x14ac:dyDescent="0.45">
      <c r="B3" s="14"/>
      <c r="C3" s="14"/>
      <c r="D3" s="15"/>
      <c r="E3" s="16"/>
      <c r="F3" s="17"/>
    </row>
    <row r="4" spans="2:8" ht="15.4" x14ac:dyDescent="0.45">
      <c r="B4" s="444" t="s">
        <v>104</v>
      </c>
      <c r="C4" s="444"/>
      <c r="D4" s="444"/>
      <c r="E4" s="444"/>
      <c r="F4" s="18"/>
    </row>
    <row r="5" spans="2:8" ht="15.4" x14ac:dyDescent="0.45">
      <c r="B5" s="445" t="s">
        <v>105</v>
      </c>
      <c r="C5" s="445"/>
      <c r="D5" s="445"/>
      <c r="E5" s="445"/>
      <c r="F5" s="18"/>
    </row>
    <row r="6" spans="2:8" x14ac:dyDescent="0.4">
      <c r="B6" s="446" t="s">
        <v>106</v>
      </c>
      <c r="C6" s="446"/>
      <c r="D6" s="446"/>
      <c r="E6" s="446"/>
      <c r="F6" s="19"/>
    </row>
    <row r="7" spans="2:8" ht="13.5" thickBot="1" x14ac:dyDescent="0.45">
      <c r="B7" s="234"/>
      <c r="C7" s="234"/>
      <c r="D7" s="234"/>
      <c r="E7" s="234"/>
      <c r="F7" s="19"/>
    </row>
    <row r="8" spans="2:8" x14ac:dyDescent="0.4">
      <c r="B8" s="456"/>
      <c r="C8" s="453" t="s">
        <v>4</v>
      </c>
      <c r="D8" s="451" t="s">
        <v>107</v>
      </c>
      <c r="E8" s="452"/>
      <c r="F8" s="2"/>
    </row>
    <row r="9" spans="2:8" x14ac:dyDescent="0.4">
      <c r="B9" s="457"/>
      <c r="C9" s="454"/>
      <c r="D9" s="449">
        <f>+Balanço!E8</f>
        <v>2019</v>
      </c>
      <c r="E9" s="447" t="str">
        <f>+Balanço!F8</f>
        <v>2018 (*)</v>
      </c>
      <c r="F9" s="243"/>
    </row>
    <row r="10" spans="2:8" x14ac:dyDescent="0.4">
      <c r="B10" s="458"/>
      <c r="C10" s="455"/>
      <c r="D10" s="450"/>
      <c r="E10" s="448"/>
      <c r="F10" s="40"/>
    </row>
    <row r="11" spans="2:8" x14ac:dyDescent="0.4">
      <c r="B11" s="20"/>
      <c r="C11" s="21"/>
      <c r="D11" s="22"/>
      <c r="E11" s="23"/>
      <c r="F11" s="20"/>
    </row>
    <row r="12" spans="2:8" x14ac:dyDescent="0.4">
      <c r="B12" s="170" t="s">
        <v>108</v>
      </c>
      <c r="C12" s="21">
        <v>31</v>
      </c>
      <c r="D12" s="236">
        <f>+SUM(D13:D15)</f>
        <v>760906</v>
      </c>
      <c r="E12" s="236">
        <v>724660</v>
      </c>
      <c r="F12" s="24"/>
      <c r="G12" s="264"/>
      <c r="H12" s="347"/>
    </row>
    <row r="13" spans="2:8" x14ac:dyDescent="0.4">
      <c r="B13" s="167" t="s">
        <v>109</v>
      </c>
      <c r="C13" s="21"/>
      <c r="D13" s="22">
        <v>64894</v>
      </c>
      <c r="E13" s="22">
        <v>117406</v>
      </c>
      <c r="F13" s="24"/>
      <c r="G13" s="264"/>
      <c r="H13" s="347"/>
    </row>
    <row r="14" spans="2:8" x14ac:dyDescent="0.4">
      <c r="B14" s="167" t="s">
        <v>110</v>
      </c>
      <c r="C14" s="21"/>
      <c r="D14" s="22">
        <v>715433</v>
      </c>
      <c r="E14" s="22">
        <v>632680</v>
      </c>
      <c r="F14" s="24"/>
      <c r="G14" s="264"/>
      <c r="H14" s="347"/>
    </row>
    <row r="15" spans="2:8" x14ac:dyDescent="0.4">
      <c r="B15" s="167" t="s">
        <v>111</v>
      </c>
      <c r="C15" s="21"/>
      <c r="D15" s="22">
        <v>-19421</v>
      </c>
      <c r="E15" s="22">
        <v>-25426</v>
      </c>
      <c r="F15" s="24"/>
      <c r="G15" s="264"/>
      <c r="H15" s="347"/>
    </row>
    <row r="16" spans="2:8" ht="11.55" customHeight="1" x14ac:dyDescent="0.4">
      <c r="B16" s="167"/>
      <c r="C16" s="21"/>
      <c r="D16" s="22"/>
      <c r="E16" s="22"/>
      <c r="F16" s="24"/>
      <c r="G16" s="22"/>
      <c r="H16" s="30"/>
    </row>
    <row r="17" spans="2:9" x14ac:dyDescent="0.4">
      <c r="B17" s="170" t="s">
        <v>112</v>
      </c>
      <c r="C17" s="21">
        <v>32</v>
      </c>
      <c r="D17" s="236">
        <v>-186271</v>
      </c>
      <c r="E17" s="236">
        <v>-163391</v>
      </c>
      <c r="F17" s="26"/>
      <c r="G17" s="264"/>
      <c r="H17" s="348"/>
    </row>
    <row r="18" spans="2:9" x14ac:dyDescent="0.4">
      <c r="B18" s="167"/>
      <c r="C18" s="21"/>
      <c r="D18" s="22"/>
      <c r="E18" s="22"/>
      <c r="F18" s="24"/>
    </row>
    <row r="19" spans="2:9" x14ac:dyDescent="0.4">
      <c r="B19" s="168" t="s">
        <v>113</v>
      </c>
      <c r="C19" s="27"/>
      <c r="D19" s="28">
        <f>D12+D17</f>
        <v>574635</v>
      </c>
      <c r="E19" s="28">
        <v>561269</v>
      </c>
      <c r="F19" s="24"/>
    </row>
    <row r="20" spans="2:9" x14ac:dyDescent="0.4">
      <c r="B20" s="169"/>
      <c r="C20" s="21"/>
      <c r="D20" s="22"/>
      <c r="E20" s="22"/>
      <c r="F20" s="24"/>
    </row>
    <row r="21" spans="2:9" x14ac:dyDescent="0.4">
      <c r="B21" s="170" t="s">
        <v>114</v>
      </c>
      <c r="C21" s="21">
        <v>33</v>
      </c>
      <c r="D21" s="236">
        <v>12994</v>
      </c>
      <c r="E21" s="236">
        <v>11967</v>
      </c>
      <c r="F21" s="24"/>
      <c r="I21" s="29"/>
    </row>
    <row r="22" spans="2:9" ht="5.45" customHeight="1" x14ac:dyDescent="0.4">
      <c r="B22" s="170"/>
      <c r="C22" s="21"/>
      <c r="D22" s="236"/>
      <c r="E22" s="236"/>
      <c r="F22" s="24"/>
      <c r="I22" s="29"/>
    </row>
    <row r="23" spans="2:9" x14ac:dyDescent="0.4">
      <c r="B23" s="170" t="s">
        <v>115</v>
      </c>
      <c r="C23" s="21">
        <v>34</v>
      </c>
      <c r="D23" s="236">
        <v>-1185</v>
      </c>
      <c r="E23" s="236">
        <v>9774</v>
      </c>
      <c r="F23" s="26"/>
      <c r="I23" s="29"/>
    </row>
    <row r="24" spans="2:9" ht="4.25" customHeight="1" x14ac:dyDescent="0.4">
      <c r="B24" s="170"/>
      <c r="C24" s="21"/>
      <c r="D24" s="236"/>
      <c r="E24" s="236"/>
      <c r="F24" s="26"/>
      <c r="I24" s="29"/>
    </row>
    <row r="25" spans="2:9" x14ac:dyDescent="0.4">
      <c r="B25" s="170" t="s">
        <v>116</v>
      </c>
      <c r="C25" s="21">
        <v>35</v>
      </c>
      <c r="D25" s="236">
        <v>234318</v>
      </c>
      <c r="E25" s="236">
        <v>197745</v>
      </c>
      <c r="F25" s="26"/>
      <c r="I25" s="29"/>
    </row>
    <row r="26" spans="2:9" ht="5.45" customHeight="1" x14ac:dyDescent="0.4">
      <c r="B26" s="170"/>
      <c r="C26" s="21"/>
      <c r="D26" s="236"/>
      <c r="E26" s="236"/>
      <c r="F26" s="26"/>
      <c r="I26" s="29"/>
    </row>
    <row r="27" spans="2:9" x14ac:dyDescent="0.4">
      <c r="B27" s="170" t="s">
        <v>117</v>
      </c>
      <c r="C27" s="21">
        <v>36</v>
      </c>
      <c r="D27" s="237">
        <v>-28856</v>
      </c>
      <c r="E27" s="237">
        <v>-21518</v>
      </c>
      <c r="F27" s="24"/>
      <c r="I27" s="29"/>
    </row>
    <row r="28" spans="2:9" ht="5.45" customHeight="1" x14ac:dyDescent="0.4">
      <c r="B28" s="170"/>
      <c r="C28" s="21"/>
      <c r="D28" s="237"/>
      <c r="E28" s="237"/>
      <c r="F28" s="24"/>
    </row>
    <row r="29" spans="2:9" x14ac:dyDescent="0.4">
      <c r="B29" s="439" t="s">
        <v>118</v>
      </c>
      <c r="C29" s="21"/>
      <c r="D29" s="237"/>
      <c r="E29" s="237"/>
      <c r="F29" s="24"/>
    </row>
    <row r="30" spans="2:9" x14ac:dyDescent="0.4">
      <c r="B30" s="439"/>
      <c r="C30" s="21">
        <v>37</v>
      </c>
      <c r="D30" s="236">
        <f>D31+D32</f>
        <v>81386</v>
      </c>
      <c r="E30" s="236">
        <v>105680</v>
      </c>
      <c r="F30" s="24"/>
    </row>
    <row r="31" spans="2:9" x14ac:dyDescent="0.4">
      <c r="B31" s="163" t="s">
        <v>119</v>
      </c>
      <c r="C31" s="21"/>
      <c r="D31" s="22">
        <v>-289</v>
      </c>
      <c r="E31" s="22">
        <v>-641</v>
      </c>
      <c r="F31" s="24"/>
    </row>
    <row r="32" spans="2:9" x14ac:dyDescent="0.4">
      <c r="B32" s="163" t="s">
        <v>120</v>
      </c>
      <c r="C32" s="21"/>
      <c r="D32" s="22">
        <v>81675</v>
      </c>
      <c r="E32" s="22">
        <v>106321</v>
      </c>
      <c r="F32" s="24"/>
    </row>
    <row r="33" spans="2:10" ht="10.5" customHeight="1" x14ac:dyDescent="0.4">
      <c r="B33" s="238"/>
      <c r="C33" s="21"/>
      <c r="D33" s="236"/>
      <c r="E33" s="236"/>
      <c r="F33" s="24"/>
    </row>
    <row r="34" spans="2:10" x14ac:dyDescent="0.4">
      <c r="B34" s="239" t="s">
        <v>121</v>
      </c>
      <c r="C34" s="21">
        <v>37</v>
      </c>
      <c r="D34" s="236">
        <f>+D35</f>
        <v>-1804</v>
      </c>
      <c r="E34" s="236">
        <v>664</v>
      </c>
      <c r="F34" s="26"/>
    </row>
    <row r="35" spans="2:10" x14ac:dyDescent="0.4">
      <c r="B35" s="167" t="s">
        <v>122</v>
      </c>
      <c r="C35" s="21"/>
      <c r="D35" s="22">
        <v>-1804</v>
      </c>
      <c r="E35" s="22">
        <v>664</v>
      </c>
      <c r="F35" s="26"/>
    </row>
    <row r="36" spans="2:10" x14ac:dyDescent="0.4">
      <c r="B36" s="167"/>
      <c r="C36" s="21"/>
      <c r="D36" s="236"/>
      <c r="E36" s="236"/>
      <c r="F36" s="26"/>
    </row>
    <row r="37" spans="2:10" ht="13.8" customHeight="1" x14ac:dyDescent="0.4">
      <c r="B37" s="353" t="s">
        <v>123</v>
      </c>
      <c r="C37" s="21"/>
      <c r="D37" s="236"/>
      <c r="E37" s="236"/>
      <c r="F37" s="26"/>
    </row>
    <row r="38" spans="2:10" x14ac:dyDescent="0.4">
      <c r="B38" s="353" t="s">
        <v>124</v>
      </c>
      <c r="C38" s="21">
        <v>37</v>
      </c>
      <c r="D38" s="236">
        <f>+D39</f>
        <v>44713</v>
      </c>
      <c r="E38" s="236">
        <v>190042</v>
      </c>
      <c r="F38" s="26"/>
    </row>
    <row r="39" spans="2:10" ht="14.55" customHeight="1" x14ac:dyDescent="0.4">
      <c r="B39" s="167" t="s">
        <v>122</v>
      </c>
      <c r="C39" s="21"/>
      <c r="D39" s="22">
        <v>44713</v>
      </c>
      <c r="E39" s="22">
        <v>190042</v>
      </c>
      <c r="F39" s="26"/>
    </row>
    <row r="40" spans="2:10" ht="10.050000000000001" customHeight="1" x14ac:dyDescent="0.4">
      <c r="B40" s="238"/>
      <c r="C40" s="21"/>
      <c r="D40" s="236"/>
      <c r="E40" s="236"/>
      <c r="F40" s="26"/>
    </row>
    <row r="41" spans="2:10" x14ac:dyDescent="0.4">
      <c r="B41" s="239" t="s">
        <v>125</v>
      </c>
      <c r="C41" s="21">
        <v>37</v>
      </c>
      <c r="D41" s="236">
        <v>-2202</v>
      </c>
      <c r="E41" s="236">
        <v>-7579</v>
      </c>
      <c r="F41" s="24"/>
    </row>
    <row r="42" spans="2:10" ht="5.45" customHeight="1" x14ac:dyDescent="0.4">
      <c r="B42" s="239"/>
      <c r="C42" s="21"/>
      <c r="D42" s="236"/>
      <c r="E42" s="236"/>
      <c r="F42" s="26"/>
    </row>
    <row r="43" spans="2:10" ht="13.5" customHeight="1" x14ac:dyDescent="0.4">
      <c r="B43" s="170" t="s">
        <v>126</v>
      </c>
      <c r="C43" s="21"/>
      <c r="D43" s="236">
        <v>4779</v>
      </c>
      <c r="E43" s="236">
        <v>4335</v>
      </c>
      <c r="F43" s="24"/>
    </row>
    <row r="44" spans="2:10" ht="5.45" customHeight="1" x14ac:dyDescent="0.4">
      <c r="B44" s="170"/>
      <c r="C44" s="21"/>
      <c r="D44" s="236"/>
      <c r="E44" s="236"/>
      <c r="F44" s="26"/>
      <c r="G44" s="30"/>
    </row>
    <row r="45" spans="2:10" x14ac:dyDescent="0.4">
      <c r="B45" s="170" t="s">
        <v>127</v>
      </c>
      <c r="C45" s="21">
        <v>38</v>
      </c>
      <c r="D45" s="236">
        <v>75943</v>
      </c>
      <c r="E45" s="236">
        <v>87614</v>
      </c>
      <c r="F45" s="26"/>
    </row>
    <row r="46" spans="2:10" ht="5.45" customHeight="1" x14ac:dyDescent="0.4">
      <c r="B46" s="170"/>
      <c r="C46" s="21"/>
      <c r="D46" s="236"/>
      <c r="E46" s="236"/>
      <c r="F46" s="26"/>
    </row>
    <row r="47" spans="2:10" x14ac:dyDescent="0.4">
      <c r="B47" s="170" t="s">
        <v>128</v>
      </c>
      <c r="C47" s="21">
        <v>41</v>
      </c>
      <c r="D47" s="236">
        <v>-109789</v>
      </c>
      <c r="E47" s="236">
        <v>-94007</v>
      </c>
      <c r="F47" s="24"/>
    </row>
    <row r="48" spans="2:10" ht="5.45" customHeight="1" x14ac:dyDescent="0.4">
      <c r="B48" s="170"/>
      <c r="C48" s="21"/>
      <c r="D48" s="236"/>
      <c r="E48" s="236"/>
      <c r="F48" s="24"/>
      <c r="J48" s="29"/>
    </row>
    <row r="49" spans="2:10" x14ac:dyDescent="0.4">
      <c r="B49" s="170" t="s">
        <v>129</v>
      </c>
      <c r="C49" s="21">
        <v>38</v>
      </c>
      <c r="D49" s="236">
        <v>281322</v>
      </c>
      <c r="E49" s="236">
        <v>295795</v>
      </c>
      <c r="F49" s="26"/>
      <c r="J49" s="29"/>
    </row>
    <row r="50" spans="2:10" ht="5.45" customHeight="1" x14ac:dyDescent="0.4">
      <c r="B50" s="170"/>
      <c r="C50" s="21"/>
      <c r="D50" s="236"/>
      <c r="E50" s="236"/>
      <c r="F50" s="26"/>
      <c r="J50" s="29"/>
    </row>
    <row r="51" spans="2:10" x14ac:dyDescent="0.4">
      <c r="B51" s="170" t="s">
        <v>130</v>
      </c>
      <c r="C51" s="21">
        <v>41</v>
      </c>
      <c r="D51" s="236">
        <v>-255418</v>
      </c>
      <c r="E51" s="236">
        <v>-274778</v>
      </c>
      <c r="F51" s="24"/>
      <c r="J51" s="29"/>
    </row>
    <row r="52" spans="2:10" ht="13.5" customHeight="1" x14ac:dyDescent="0.4">
      <c r="B52" s="170"/>
      <c r="C52" s="21"/>
      <c r="D52" s="22"/>
      <c r="E52" s="22"/>
      <c r="F52" s="26"/>
      <c r="J52" s="29"/>
    </row>
    <row r="53" spans="2:10" x14ac:dyDescent="0.4">
      <c r="B53" s="168" t="s">
        <v>131</v>
      </c>
      <c r="C53" s="27"/>
      <c r="D53" s="28">
        <f>D12+D17+D21+D23+D25+D27+D30+D34+D38+D41+D43+D45+D47+D49+D51</f>
        <v>910836</v>
      </c>
      <c r="E53" s="28">
        <v>1067003</v>
      </c>
      <c r="F53" s="24"/>
      <c r="J53" s="29"/>
    </row>
    <row r="54" spans="2:10" x14ac:dyDescent="0.4">
      <c r="B54" s="169"/>
      <c r="C54" s="21"/>
      <c r="D54" s="22"/>
      <c r="E54" s="22"/>
      <c r="F54" s="26"/>
    </row>
    <row r="55" spans="2:10" x14ac:dyDescent="0.4">
      <c r="B55" s="240" t="s">
        <v>132</v>
      </c>
      <c r="C55" s="21"/>
      <c r="D55" s="236">
        <f>D56+D57</f>
        <v>-580269</v>
      </c>
      <c r="E55" s="236">
        <v>-541696</v>
      </c>
      <c r="F55" s="32"/>
    </row>
    <row r="56" spans="2:10" x14ac:dyDescent="0.4">
      <c r="B56" s="153" t="s">
        <v>133</v>
      </c>
      <c r="C56" s="21">
        <v>39</v>
      </c>
      <c r="D56" s="22">
        <v>-356564</v>
      </c>
      <c r="E56" s="22">
        <v>-319730</v>
      </c>
      <c r="F56" s="26"/>
    </row>
    <row r="57" spans="2:10" ht="13.25" customHeight="1" x14ac:dyDescent="0.4">
      <c r="B57" s="153" t="s">
        <v>134</v>
      </c>
      <c r="C57" s="21">
        <v>40</v>
      </c>
      <c r="D57" s="22">
        <v>-223705</v>
      </c>
      <c r="E57" s="22">
        <v>-221966</v>
      </c>
      <c r="F57" s="26"/>
    </row>
    <row r="58" spans="2:10" ht="5.45" customHeight="1" x14ac:dyDescent="0.4">
      <c r="B58" s="153"/>
      <c r="C58" s="21"/>
      <c r="D58" s="22"/>
      <c r="E58" s="22"/>
      <c r="F58" s="26"/>
    </row>
    <row r="59" spans="2:10" x14ac:dyDescent="0.4">
      <c r="B59" s="240" t="s">
        <v>135</v>
      </c>
      <c r="C59" s="21" t="s">
        <v>136</v>
      </c>
      <c r="D59" s="236">
        <v>-89844</v>
      </c>
      <c r="E59" s="236">
        <v>-128750</v>
      </c>
      <c r="F59" s="24"/>
    </row>
    <row r="60" spans="2:10" ht="5.45" customHeight="1" x14ac:dyDescent="0.4">
      <c r="B60" s="154"/>
      <c r="C60" s="21"/>
      <c r="D60" s="22"/>
      <c r="E60" s="22"/>
      <c r="F60" s="24"/>
    </row>
    <row r="61" spans="2:10" ht="16.05" customHeight="1" x14ac:dyDescent="0.4">
      <c r="B61" s="170" t="s">
        <v>137</v>
      </c>
      <c r="C61" s="21">
        <v>23</v>
      </c>
      <c r="D61" s="236">
        <v>-53339</v>
      </c>
      <c r="E61" s="236">
        <v>-12169</v>
      </c>
      <c r="F61" s="24"/>
    </row>
    <row r="62" spans="2:10" ht="5.45" customHeight="1" x14ac:dyDescent="0.4">
      <c r="B62" s="167"/>
      <c r="C62" s="21"/>
      <c r="D62" s="22"/>
      <c r="E62" s="22"/>
      <c r="F62" s="24"/>
    </row>
    <row r="63" spans="2:10" x14ac:dyDescent="0.4">
      <c r="B63" s="439" t="s">
        <v>138</v>
      </c>
      <c r="C63" s="31"/>
      <c r="D63" s="236"/>
      <c r="E63" s="236"/>
      <c r="F63" s="34"/>
    </row>
    <row r="64" spans="2:10" x14ac:dyDescent="0.4">
      <c r="B64" s="439"/>
      <c r="C64" s="21"/>
      <c r="D64" s="236">
        <f>D65+D66</f>
        <v>-39586</v>
      </c>
      <c r="E64" s="236">
        <v>-25862</v>
      </c>
      <c r="F64" s="35"/>
    </row>
    <row r="65" spans="2:6" x14ac:dyDescent="0.4">
      <c r="B65" s="153" t="s">
        <v>139</v>
      </c>
      <c r="C65" s="21"/>
      <c r="D65" s="22">
        <v>178</v>
      </c>
      <c r="E65" s="22">
        <v>-2211</v>
      </c>
      <c r="F65" s="36"/>
    </row>
    <row r="66" spans="2:6" x14ac:dyDescent="0.4">
      <c r="B66" s="153" t="s">
        <v>140</v>
      </c>
      <c r="C66" s="21">
        <v>10</v>
      </c>
      <c r="D66" s="22">
        <v>-39764</v>
      </c>
      <c r="E66" s="22">
        <v>-23651</v>
      </c>
      <c r="F66" s="32"/>
    </row>
    <row r="67" spans="2:6" x14ac:dyDescent="0.4">
      <c r="B67" s="170"/>
      <c r="C67" s="21"/>
      <c r="D67" s="22"/>
      <c r="E67" s="22"/>
      <c r="F67" s="32"/>
    </row>
    <row r="68" spans="2:6" x14ac:dyDescent="0.4">
      <c r="B68" s="168" t="s">
        <v>141</v>
      </c>
      <c r="C68" s="27"/>
      <c r="D68" s="33">
        <f>D53+D55+D59+D61+D64</f>
        <v>147798</v>
      </c>
      <c r="E68" s="33">
        <v>358526</v>
      </c>
      <c r="F68" s="32"/>
    </row>
    <row r="69" spans="2:6" x14ac:dyDescent="0.4">
      <c r="B69" s="169"/>
      <c r="C69" s="21"/>
      <c r="D69" s="22"/>
      <c r="E69" s="22"/>
      <c r="F69" s="26"/>
    </row>
    <row r="70" spans="2:6" ht="13.8" customHeight="1" x14ac:dyDescent="0.4">
      <c r="B70" s="245" t="s">
        <v>142</v>
      </c>
      <c r="C70" s="21">
        <v>13</v>
      </c>
      <c r="D70" s="236">
        <v>11</v>
      </c>
      <c r="E70" s="236">
        <v>800</v>
      </c>
      <c r="F70" s="24"/>
    </row>
    <row r="71" spans="2:6" ht="6" customHeight="1" x14ac:dyDescent="0.4">
      <c r="B71" s="245"/>
      <c r="C71" s="21"/>
      <c r="D71" s="236"/>
      <c r="E71" s="236"/>
      <c r="F71" s="24"/>
    </row>
    <row r="72" spans="2:6" x14ac:dyDescent="0.4">
      <c r="B72" s="170" t="s">
        <v>143</v>
      </c>
      <c r="C72" s="21"/>
      <c r="D72" s="236">
        <f>D73+D74+D75</f>
        <v>57530</v>
      </c>
      <c r="E72" s="236">
        <v>-1815</v>
      </c>
      <c r="F72" s="24"/>
    </row>
    <row r="73" spans="2:6" x14ac:dyDescent="0.4">
      <c r="B73" s="153" t="s">
        <v>144</v>
      </c>
      <c r="C73" s="21">
        <v>14</v>
      </c>
      <c r="D73" s="22">
        <v>62529</v>
      </c>
      <c r="E73" s="22">
        <v>-1817</v>
      </c>
      <c r="F73" s="24"/>
    </row>
    <row r="74" spans="2:6" x14ac:dyDescent="0.4">
      <c r="B74" s="431" t="s">
        <v>145</v>
      </c>
      <c r="C74" s="432"/>
      <c r="D74" s="433">
        <v>-5000</v>
      </c>
      <c r="E74" s="22">
        <v>0</v>
      </c>
      <c r="F74" s="24"/>
    </row>
    <row r="75" spans="2:6" ht="12" customHeight="1" x14ac:dyDescent="0.4">
      <c r="B75" s="153" t="s">
        <v>146</v>
      </c>
      <c r="C75" s="21"/>
      <c r="D75" s="22">
        <v>1</v>
      </c>
      <c r="E75" s="22">
        <v>2</v>
      </c>
      <c r="F75" s="24"/>
    </row>
    <row r="76" spans="2:6" ht="13.5" customHeight="1" x14ac:dyDescent="0.4">
      <c r="B76" s="245" t="s">
        <v>147</v>
      </c>
      <c r="C76" s="21">
        <v>42</v>
      </c>
      <c r="D76" s="236">
        <v>43492</v>
      </c>
      <c r="E76" s="236">
        <v>9602</v>
      </c>
      <c r="F76" s="24"/>
    </row>
    <row r="77" spans="2:6" x14ac:dyDescent="0.4">
      <c r="B77" s="245"/>
      <c r="C77" s="21"/>
      <c r="D77" s="236"/>
      <c r="E77" s="236"/>
      <c r="F77" s="24"/>
    </row>
    <row r="78" spans="2:6" x14ac:dyDescent="0.4">
      <c r="B78" s="246" t="s">
        <v>148</v>
      </c>
      <c r="C78" s="21">
        <v>5</v>
      </c>
      <c r="D78" s="236">
        <v>231679</v>
      </c>
      <c r="E78" s="236">
        <v>0</v>
      </c>
      <c r="F78" s="24"/>
    </row>
    <row r="79" spans="2:6" x14ac:dyDescent="0.4">
      <c r="B79" s="246"/>
      <c r="C79" s="21"/>
      <c r="D79" s="236"/>
      <c r="E79" s="236"/>
      <c r="F79" s="24"/>
    </row>
    <row r="80" spans="2:6" ht="24.6" customHeight="1" x14ac:dyDescent="0.4">
      <c r="B80" s="245" t="s">
        <v>149</v>
      </c>
      <c r="C80" s="21">
        <v>12</v>
      </c>
      <c r="D80" s="236">
        <v>-50309</v>
      </c>
      <c r="E80" s="236">
        <v>24464</v>
      </c>
      <c r="F80" s="35"/>
    </row>
    <row r="81" spans="2:9" x14ac:dyDescent="0.4">
      <c r="B81" s="153"/>
      <c r="C81" s="21"/>
      <c r="D81" s="22"/>
      <c r="E81" s="22"/>
      <c r="F81" s="24"/>
    </row>
    <row r="82" spans="2:9" x14ac:dyDescent="0.4">
      <c r="B82" s="440" t="s">
        <v>150</v>
      </c>
      <c r="C82" s="442"/>
      <c r="D82" s="241"/>
      <c r="E82" s="241"/>
      <c r="F82" s="24"/>
    </row>
    <row r="83" spans="2:9" x14ac:dyDescent="0.4">
      <c r="B83" s="441"/>
      <c r="C83" s="442"/>
      <c r="D83" s="242">
        <f>D68+D70+D72+D76+D78+D80</f>
        <v>430201</v>
      </c>
      <c r="E83" s="242">
        <v>391577</v>
      </c>
      <c r="F83" s="24"/>
    </row>
    <row r="84" spans="2:9" x14ac:dyDescent="0.4">
      <c r="B84" s="169"/>
      <c r="C84" s="21"/>
      <c r="D84" s="22"/>
      <c r="E84" s="22"/>
      <c r="F84" s="24"/>
    </row>
    <row r="85" spans="2:9" x14ac:dyDescent="0.4">
      <c r="B85" s="240" t="s">
        <v>151</v>
      </c>
      <c r="C85" s="21">
        <v>28</v>
      </c>
      <c r="D85" s="236">
        <v>-25175</v>
      </c>
      <c r="E85" s="236">
        <v>-11879</v>
      </c>
      <c r="F85" s="26"/>
    </row>
    <row r="86" spans="2:9" x14ac:dyDescent="0.4">
      <c r="B86" s="163"/>
      <c r="C86" s="21"/>
      <c r="D86" s="22"/>
      <c r="E86" s="22"/>
      <c r="F86" s="24"/>
    </row>
    <row r="87" spans="2:9" x14ac:dyDescent="0.4">
      <c r="B87" s="440" t="s">
        <v>152</v>
      </c>
      <c r="C87" s="442"/>
      <c r="D87" s="244"/>
      <c r="E87" s="244"/>
      <c r="F87" s="24"/>
    </row>
    <row r="88" spans="2:9" x14ac:dyDescent="0.4">
      <c r="B88" s="441"/>
      <c r="C88" s="442"/>
      <c r="D88" s="242">
        <f>D83+D85</f>
        <v>405026</v>
      </c>
      <c r="E88" s="360">
        <v>379698</v>
      </c>
      <c r="F88" s="41"/>
    </row>
    <row r="89" spans="2:9" x14ac:dyDescent="0.4">
      <c r="B89" s="169"/>
      <c r="C89" s="21"/>
      <c r="D89" s="22"/>
      <c r="E89" s="25"/>
      <c r="F89" s="41"/>
    </row>
    <row r="90" spans="2:9" x14ac:dyDescent="0.4">
      <c r="B90" s="240" t="s">
        <v>153</v>
      </c>
      <c r="C90" s="21"/>
      <c r="D90" s="236">
        <v>0</v>
      </c>
      <c r="E90" s="55">
        <v>0</v>
      </c>
      <c r="F90" s="41"/>
    </row>
    <row r="91" spans="2:9" x14ac:dyDescent="0.4">
      <c r="B91" s="153"/>
      <c r="C91" s="21"/>
      <c r="D91" s="22"/>
      <c r="E91" s="25"/>
      <c r="F91" s="41"/>
    </row>
    <row r="92" spans="2:9" x14ac:dyDescent="0.4">
      <c r="B92" s="168" t="s">
        <v>154</v>
      </c>
      <c r="C92" s="27"/>
      <c r="D92" s="37">
        <f>D88+D90</f>
        <v>405026</v>
      </c>
      <c r="E92" s="38">
        <v>379698</v>
      </c>
      <c r="F92" s="41"/>
      <c r="H92" s="247"/>
      <c r="I92" s="247"/>
    </row>
    <row r="93" spans="2:9" x14ac:dyDescent="0.4">
      <c r="B93" s="248"/>
      <c r="C93" s="249"/>
      <c r="D93" s="250"/>
      <c r="E93" s="23"/>
      <c r="F93" s="41"/>
    </row>
    <row r="94" spans="2:9" x14ac:dyDescent="0.4">
      <c r="B94" s="240" t="s">
        <v>155</v>
      </c>
      <c r="C94" s="21">
        <v>25</v>
      </c>
      <c r="D94" s="236">
        <v>6</v>
      </c>
      <c r="E94" s="55">
        <v>19117</v>
      </c>
    </row>
    <row r="95" spans="2:9" x14ac:dyDescent="0.4">
      <c r="B95" s="240" t="s">
        <v>156</v>
      </c>
      <c r="C95" s="21"/>
      <c r="D95" s="236">
        <v>405020</v>
      </c>
      <c r="E95" s="55">
        <v>360581</v>
      </c>
    </row>
    <row r="96" spans="2:9" ht="13.5" thickBot="1" x14ac:dyDescent="0.45">
      <c r="B96" s="251"/>
      <c r="C96" s="252"/>
      <c r="D96" s="253"/>
      <c r="E96" s="254"/>
    </row>
    <row r="97" spans="2:9" x14ac:dyDescent="0.4">
      <c r="B97" s="427"/>
      <c r="C97" s="428"/>
      <c r="D97" s="429"/>
      <c r="E97" s="429"/>
    </row>
    <row r="98" spans="2:9" x14ac:dyDescent="0.4">
      <c r="B98" s="426" t="s">
        <v>157</v>
      </c>
      <c r="C98" s="426"/>
      <c r="D98" s="426"/>
      <c r="E98" s="426"/>
      <c r="F98" s="426"/>
      <c r="G98" s="426"/>
      <c r="H98" s="426"/>
      <c r="I98" s="426"/>
    </row>
    <row r="99" spans="2:9" x14ac:dyDescent="0.4">
      <c r="B99" s="425"/>
      <c r="C99" s="425"/>
      <c r="D99" s="425"/>
      <c r="E99" s="425"/>
    </row>
    <row r="100" spans="2:9" x14ac:dyDescent="0.4">
      <c r="B100" s="438" t="s">
        <v>103</v>
      </c>
      <c r="C100" s="438"/>
      <c r="D100" s="438"/>
      <c r="E100" s="438"/>
      <c r="F100" s="438"/>
      <c r="G100" s="438"/>
      <c r="H100" s="438"/>
      <c r="I100" s="438"/>
    </row>
    <row r="105" spans="2:9" x14ac:dyDescent="0.4">
      <c r="B105" s="42"/>
      <c r="C105" s="42"/>
      <c r="D105" s="43"/>
      <c r="E105" s="43"/>
    </row>
    <row r="122" spans="3:3" x14ac:dyDescent="0.4">
      <c r="C122" s="13" t="s">
        <v>103</v>
      </c>
    </row>
  </sheetData>
  <mergeCells count="17">
    <mergeCell ref="B2:E2"/>
    <mergeCell ref="B4:E4"/>
    <mergeCell ref="B5:E5"/>
    <mergeCell ref="B6:E6"/>
    <mergeCell ref="E9:E10"/>
    <mergeCell ref="D9:D10"/>
    <mergeCell ref="D8:E8"/>
    <mergeCell ref="C8:C10"/>
    <mergeCell ref="B8:B10"/>
    <mergeCell ref="B100:E100"/>
    <mergeCell ref="F100:I100"/>
    <mergeCell ref="B29:B30"/>
    <mergeCell ref="B63:B64"/>
    <mergeCell ref="B87:B88"/>
    <mergeCell ref="C87:C88"/>
    <mergeCell ref="B82:B83"/>
    <mergeCell ref="C82:C83"/>
  </mergeCells>
  <printOptions horizontalCentered="1"/>
  <pageMargins left="0.35433070866141736" right="0.35433070866141736" top="2.5590551181102366" bottom="0.19685039370078741" header="0.51181102362204722" footer="0.51181102362204722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Y122"/>
  <sheetViews>
    <sheetView showGridLines="0" view="pageBreakPreview" topLeftCell="A11" zoomScale="80" zoomScaleNormal="80" zoomScaleSheetLayoutView="80" workbookViewId="0">
      <selection activeCell="R49" sqref="R49"/>
    </sheetView>
  </sheetViews>
  <sheetFormatPr defaultColWidth="11.46484375" defaultRowHeight="13.15" x14ac:dyDescent="0.4"/>
  <cols>
    <col min="1" max="1" width="3.86328125" style="1" customWidth="1"/>
    <col min="2" max="2" width="0.86328125" style="1" customWidth="1"/>
    <col min="3" max="3" width="111.19921875" style="1" customWidth="1"/>
    <col min="4" max="4" width="15.6640625" style="1" customWidth="1"/>
    <col min="5" max="5" width="16.53125" style="1" customWidth="1"/>
    <col min="6" max="6" width="2.796875" style="1" customWidth="1"/>
    <col min="7" max="7" width="10.1328125" style="1" hidden="1" customWidth="1"/>
    <col min="8" max="8" width="1.6640625" style="1" hidden="1" customWidth="1"/>
    <col min="9" max="16" width="0" style="1" hidden="1" customWidth="1"/>
    <col min="17" max="17" width="11.46484375" style="1"/>
    <col min="18" max="18" width="17.53125" style="1" customWidth="1"/>
    <col min="19" max="16384" width="11.46484375" style="1"/>
  </cols>
  <sheetData>
    <row r="2" spans="2:11" ht="21.75" customHeight="1" x14ac:dyDescent="0.55000000000000004">
      <c r="C2" s="459" t="s">
        <v>0</v>
      </c>
      <c r="D2" s="459"/>
      <c r="E2" s="459"/>
      <c r="F2" s="12"/>
      <c r="G2" s="45"/>
      <c r="H2" s="5"/>
      <c r="I2" s="5"/>
    </row>
    <row r="3" spans="2:11" x14ac:dyDescent="0.4">
      <c r="G3" s="5"/>
      <c r="H3" s="5"/>
      <c r="I3" s="5"/>
    </row>
    <row r="4" spans="2:11" ht="16.5" customHeight="1" x14ac:dyDescent="0.45">
      <c r="C4" s="444" t="s">
        <v>158</v>
      </c>
      <c r="D4" s="444"/>
      <c r="E4" s="444"/>
      <c r="F4" s="18"/>
      <c r="G4" s="46"/>
      <c r="H4" s="5"/>
      <c r="I4" s="5"/>
    </row>
    <row r="5" spans="2:11" ht="15.4" x14ac:dyDescent="0.45">
      <c r="C5" s="460" t="s">
        <v>159</v>
      </c>
      <c r="D5" s="460"/>
      <c r="E5" s="460"/>
      <c r="F5" s="18"/>
      <c r="G5" s="46"/>
      <c r="H5" s="5"/>
      <c r="I5" s="5"/>
    </row>
    <row r="6" spans="2:11" ht="15.4" x14ac:dyDescent="0.45">
      <c r="B6" s="445" t="s">
        <v>160</v>
      </c>
      <c r="C6" s="445"/>
      <c r="D6" s="445"/>
      <c r="E6" s="445"/>
      <c r="F6" s="18"/>
      <c r="G6" s="46"/>
      <c r="H6" s="5"/>
      <c r="I6" s="5"/>
    </row>
    <row r="7" spans="2:11" x14ac:dyDescent="0.4">
      <c r="C7" s="446" t="s">
        <v>2</v>
      </c>
      <c r="D7" s="446"/>
      <c r="E7" s="446"/>
      <c r="F7" s="19"/>
      <c r="G7" s="47"/>
      <c r="H7" s="5"/>
      <c r="I7" s="5"/>
    </row>
    <row r="8" spans="2:11" x14ac:dyDescent="0.4">
      <c r="C8" s="2"/>
      <c r="D8" s="2"/>
      <c r="E8" s="2"/>
      <c r="F8" s="2"/>
      <c r="G8" s="48"/>
      <c r="H8" s="5"/>
      <c r="I8" s="5"/>
    </row>
    <row r="9" spans="2:11" ht="13.5" thickBot="1" x14ac:dyDescent="0.45">
      <c r="D9" s="5"/>
      <c r="F9" s="5"/>
      <c r="G9" s="5"/>
      <c r="H9" s="5"/>
      <c r="I9" s="5"/>
    </row>
    <row r="10" spans="2:11" ht="12.75" customHeight="1" x14ac:dyDescent="0.4">
      <c r="B10" s="3"/>
      <c r="C10" s="466"/>
      <c r="D10" s="461">
        <f>+PL!D9</f>
        <v>2019</v>
      </c>
      <c r="E10" s="463" t="str">
        <f>+PL!E9</f>
        <v>2018 (*)</v>
      </c>
      <c r="F10" s="49"/>
      <c r="G10" s="49"/>
      <c r="H10" s="5"/>
      <c r="I10" s="5"/>
    </row>
    <row r="11" spans="2:11" x14ac:dyDescent="0.4">
      <c r="B11" s="4"/>
      <c r="C11" s="467"/>
      <c r="D11" s="462"/>
      <c r="E11" s="464"/>
      <c r="F11" s="49"/>
      <c r="G11" s="49"/>
      <c r="H11" s="5"/>
      <c r="I11" s="5"/>
    </row>
    <row r="12" spans="2:11" x14ac:dyDescent="0.4">
      <c r="B12" s="4"/>
      <c r="C12" s="5"/>
      <c r="D12" s="50"/>
      <c r="E12" s="393"/>
      <c r="F12" s="5"/>
      <c r="G12" s="5"/>
      <c r="H12" s="5"/>
      <c r="I12" s="5"/>
    </row>
    <row r="13" spans="2:11" x14ac:dyDescent="0.4">
      <c r="B13" s="4"/>
      <c r="C13" s="171" t="s">
        <v>161</v>
      </c>
      <c r="D13" s="52">
        <f>+PL!D92</f>
        <v>405026</v>
      </c>
      <c r="E13" s="25">
        <v>379698</v>
      </c>
      <c r="F13" s="53"/>
      <c r="G13" s="53"/>
      <c r="H13" s="5"/>
      <c r="I13" s="5"/>
    </row>
    <row r="14" spans="2:11" x14ac:dyDescent="0.4">
      <c r="B14" s="4"/>
      <c r="C14" s="156"/>
      <c r="D14" s="52"/>
      <c r="E14" s="25"/>
      <c r="F14" s="5"/>
      <c r="G14" s="5"/>
      <c r="H14" s="5"/>
      <c r="I14" s="5"/>
      <c r="K14" s="11"/>
    </row>
    <row r="15" spans="2:11" x14ac:dyDescent="0.4">
      <c r="B15" s="4"/>
      <c r="C15" s="171" t="s">
        <v>162</v>
      </c>
      <c r="D15" s="52"/>
      <c r="E15" s="25"/>
      <c r="F15" s="5"/>
      <c r="G15" s="5"/>
      <c r="H15" s="5"/>
      <c r="I15" s="5"/>
      <c r="K15" s="11"/>
    </row>
    <row r="16" spans="2:11" x14ac:dyDescent="0.4">
      <c r="B16" s="4"/>
      <c r="C16" s="171"/>
      <c r="D16" s="52"/>
      <c r="E16" s="25"/>
      <c r="F16" s="5"/>
      <c r="G16" s="5"/>
      <c r="H16" s="5"/>
      <c r="I16" s="5"/>
      <c r="K16" s="11"/>
    </row>
    <row r="17" spans="2:19" x14ac:dyDescent="0.4">
      <c r="B17" s="4"/>
      <c r="C17" s="171" t="s">
        <v>163</v>
      </c>
      <c r="D17" s="54">
        <f>+SUM(D19:D23)</f>
        <v>-478</v>
      </c>
      <c r="E17" s="55">
        <f>+SUM(E19:E23)</f>
        <v>-3252</v>
      </c>
      <c r="F17" s="5"/>
      <c r="G17" s="5"/>
      <c r="H17" s="5"/>
      <c r="I17" s="5"/>
      <c r="K17" s="11"/>
    </row>
    <row r="18" spans="2:19" x14ac:dyDescent="0.4">
      <c r="B18" s="4"/>
      <c r="C18" s="156"/>
      <c r="D18" s="52"/>
      <c r="E18" s="25"/>
      <c r="F18" s="5"/>
      <c r="G18" s="5"/>
      <c r="H18" s="5"/>
      <c r="I18" s="5"/>
      <c r="K18" s="11"/>
    </row>
    <row r="19" spans="2:19" x14ac:dyDescent="0.4">
      <c r="B19" s="4"/>
      <c r="C19" s="156" t="s">
        <v>164</v>
      </c>
      <c r="D19" s="155">
        <v>-1989</v>
      </c>
      <c r="E19" s="25">
        <v>-8497</v>
      </c>
      <c r="F19" s="5"/>
      <c r="G19" s="5"/>
      <c r="H19" s="5"/>
      <c r="I19" s="5"/>
      <c r="K19" s="11"/>
      <c r="R19" s="11">
        <f>+Balanço!K90-Balanço!L90</f>
        <v>-1392</v>
      </c>
    </row>
    <row r="20" spans="2:19" x14ac:dyDescent="0.4">
      <c r="B20" s="4"/>
      <c r="C20" s="156"/>
      <c r="D20" s="155"/>
      <c r="E20" s="25"/>
      <c r="F20" s="5"/>
      <c r="G20" s="5"/>
      <c r="H20" s="5"/>
      <c r="I20" s="5"/>
      <c r="K20" s="11"/>
      <c r="R20" s="11">
        <f>+R19/0.7</f>
        <v>-1988.5714285714287</v>
      </c>
    </row>
    <row r="21" spans="2:19" x14ac:dyDescent="0.4">
      <c r="B21" s="4"/>
      <c r="C21" s="156" t="s">
        <v>165</v>
      </c>
      <c r="D21" s="155">
        <v>1306</v>
      </c>
      <c r="E21" s="25">
        <v>3851</v>
      </c>
      <c r="F21" s="5"/>
      <c r="G21" s="5"/>
      <c r="H21" s="5"/>
      <c r="I21" s="5"/>
      <c r="K21" s="11"/>
      <c r="R21" s="11">
        <f>+Balanço!K92-Balanço!L92</f>
        <v>914</v>
      </c>
    </row>
    <row r="22" spans="2:19" x14ac:dyDescent="0.4">
      <c r="B22" s="4"/>
      <c r="C22" s="156" t="s">
        <v>166</v>
      </c>
      <c r="D22" s="155"/>
      <c r="E22" s="25"/>
      <c r="F22" s="5"/>
      <c r="G22" s="5"/>
      <c r="H22" s="5"/>
      <c r="I22" s="5"/>
      <c r="K22" s="11"/>
      <c r="R22" s="11">
        <f>+R21/0.7</f>
        <v>1305.7142857142858</v>
      </c>
    </row>
    <row r="23" spans="2:19" x14ac:dyDescent="0.4">
      <c r="B23" s="4"/>
      <c r="C23" s="156" t="s">
        <v>167</v>
      </c>
      <c r="D23" s="155">
        <v>205</v>
      </c>
      <c r="E23" s="25">
        <v>1394</v>
      </c>
      <c r="F23" s="5"/>
      <c r="G23" s="5"/>
      <c r="H23" s="5"/>
      <c r="I23" s="5"/>
      <c r="K23" s="11"/>
      <c r="R23" s="11">
        <f>(+D19+D21)*0.3*-1</f>
        <v>204.9</v>
      </c>
    </row>
    <row r="24" spans="2:19" x14ac:dyDescent="0.4">
      <c r="B24" s="4"/>
      <c r="C24" s="156"/>
      <c r="D24" s="52"/>
      <c r="E24" s="25"/>
      <c r="F24" s="5"/>
      <c r="G24" s="5"/>
      <c r="H24" s="5"/>
      <c r="I24" s="5"/>
      <c r="K24" s="11"/>
    </row>
    <row r="25" spans="2:19" x14ac:dyDescent="0.4">
      <c r="B25" s="4"/>
      <c r="C25" s="171" t="s">
        <v>168</v>
      </c>
      <c r="D25" s="54">
        <f>+D27+D30+D33+D38+D40+D43</f>
        <v>127470</v>
      </c>
      <c r="E25" s="55">
        <f>+SUM(E27+E30+E33+E38+E40+E43)</f>
        <v>-83973</v>
      </c>
      <c r="F25" s="57"/>
      <c r="G25" s="57"/>
      <c r="H25" s="5"/>
      <c r="I25" s="5"/>
      <c r="K25" s="11"/>
    </row>
    <row r="26" spans="2:19" x14ac:dyDescent="0.4">
      <c r="B26" s="4"/>
      <c r="C26" s="156"/>
      <c r="D26" s="52"/>
      <c r="E26" s="25"/>
      <c r="F26" s="53"/>
      <c r="G26" s="53"/>
      <c r="H26" s="5"/>
      <c r="I26" s="5"/>
      <c r="K26" s="11"/>
    </row>
    <row r="27" spans="2:19" x14ac:dyDescent="0.4">
      <c r="B27" s="4"/>
      <c r="C27" s="156" t="s">
        <v>169</v>
      </c>
      <c r="D27" s="52">
        <f>+D28</f>
        <v>0</v>
      </c>
      <c r="E27" s="25">
        <f>+E28</f>
        <v>9</v>
      </c>
      <c r="F27" s="53"/>
      <c r="G27" s="53"/>
      <c r="H27" s="5"/>
      <c r="I27" s="7"/>
      <c r="J27" s="58"/>
      <c r="K27" s="11"/>
      <c r="N27" s="5"/>
      <c r="O27" s="5"/>
      <c r="P27" s="59">
        <f t="shared" ref="P27:P44" si="0">E27*0.3</f>
        <v>2.6999999999999997</v>
      </c>
      <c r="S27" s="255"/>
    </row>
    <row r="28" spans="2:19" x14ac:dyDescent="0.4">
      <c r="B28" s="4"/>
      <c r="C28" s="156" t="s">
        <v>170</v>
      </c>
      <c r="D28" s="52">
        <v>0</v>
      </c>
      <c r="E28" s="25">
        <v>9</v>
      </c>
      <c r="F28" s="53"/>
      <c r="G28" s="53">
        <v>-72166</v>
      </c>
      <c r="H28" s="5"/>
      <c r="I28" s="7"/>
      <c r="J28" s="58">
        <f>E28*0.7</f>
        <v>6.3</v>
      </c>
      <c r="K28" s="11"/>
      <c r="N28" s="5"/>
      <c r="O28" s="5"/>
      <c r="P28" s="59">
        <f t="shared" si="0"/>
        <v>2.6999999999999997</v>
      </c>
      <c r="R28" s="1">
        <f>+[10]Balance!K97-[10]Balance!L97</f>
        <v>0</v>
      </c>
    </row>
    <row r="29" spans="2:19" x14ac:dyDescent="0.4">
      <c r="B29" s="4"/>
      <c r="C29" s="156"/>
      <c r="D29" s="52"/>
      <c r="E29" s="25"/>
      <c r="F29" s="53"/>
      <c r="G29" s="53"/>
      <c r="H29" s="5"/>
      <c r="I29" s="5"/>
      <c r="P29" s="59"/>
    </row>
    <row r="30" spans="2:19" x14ac:dyDescent="0.4">
      <c r="B30" s="4"/>
      <c r="C30" s="156" t="s">
        <v>171</v>
      </c>
      <c r="D30" s="52">
        <f>+D31</f>
        <v>44056</v>
      </c>
      <c r="E30" s="25">
        <f>+E31</f>
        <v>38314</v>
      </c>
      <c r="F30" s="53"/>
      <c r="G30" s="53">
        <v>255</v>
      </c>
      <c r="H30" s="5"/>
      <c r="I30" s="5"/>
      <c r="J30" s="58">
        <f>E30*0.7</f>
        <v>26819.8</v>
      </c>
      <c r="P30" s="59">
        <f t="shared" si="0"/>
        <v>11494.199999999999</v>
      </c>
      <c r="R30" s="11">
        <f>+Balanço!K98-Balanço!L98</f>
        <v>30839</v>
      </c>
    </row>
    <row r="31" spans="2:19" x14ac:dyDescent="0.4">
      <c r="B31" s="4"/>
      <c r="C31" s="156" t="s">
        <v>172</v>
      </c>
      <c r="D31" s="52">
        <v>44056</v>
      </c>
      <c r="E31" s="25">
        <v>38314</v>
      </c>
      <c r="F31" s="53"/>
      <c r="G31" s="53"/>
      <c r="H31" s="5"/>
      <c r="I31" s="5"/>
      <c r="J31" s="58"/>
      <c r="P31" s="59">
        <f t="shared" si="0"/>
        <v>11494.199999999999</v>
      </c>
      <c r="R31" s="11">
        <f>+R30/0.7</f>
        <v>44055.71428571429</v>
      </c>
    </row>
    <row r="32" spans="2:19" x14ac:dyDescent="0.4">
      <c r="B32" s="4"/>
      <c r="C32" s="156"/>
      <c r="D32" s="52"/>
      <c r="E32" s="25"/>
      <c r="F32" s="53"/>
      <c r="G32" s="53"/>
      <c r="H32" s="5"/>
      <c r="I32" s="5"/>
      <c r="J32" s="58"/>
      <c r="P32" s="59"/>
    </row>
    <row r="33" spans="2:18" x14ac:dyDescent="0.4">
      <c r="B33" s="4"/>
      <c r="C33" s="156" t="s">
        <v>173</v>
      </c>
      <c r="D33" s="52">
        <f>+D34+D35</f>
        <v>122616</v>
      </c>
      <c r="E33" s="25">
        <f>+E34+E35</f>
        <v>-156671</v>
      </c>
      <c r="F33" s="53"/>
      <c r="G33" s="53">
        <v>-5375</v>
      </c>
      <c r="H33" s="5"/>
      <c r="I33" s="60">
        <f>E33-G33</f>
        <v>-151296</v>
      </c>
      <c r="J33" s="58"/>
      <c r="M33" s="1">
        <f>-2743-2992</f>
        <v>-5735</v>
      </c>
      <c r="N33" s="58">
        <f>E33-M33</f>
        <v>-150936</v>
      </c>
      <c r="O33" s="58"/>
      <c r="P33" s="59">
        <f t="shared" si="0"/>
        <v>-47001.299999999996</v>
      </c>
      <c r="R33" s="11">
        <f>+Balanço!K100-Balanço!L100</f>
        <v>85831</v>
      </c>
    </row>
    <row r="34" spans="2:18" x14ac:dyDescent="0.4">
      <c r="B34" s="4"/>
      <c r="C34" s="156" t="s">
        <v>172</v>
      </c>
      <c r="D34" s="52">
        <v>200722</v>
      </c>
      <c r="E34" s="25">
        <v>-50348</v>
      </c>
      <c r="F34" s="53"/>
      <c r="G34" s="53"/>
      <c r="H34" s="5"/>
      <c r="I34" s="5"/>
      <c r="P34" s="59">
        <f t="shared" si="0"/>
        <v>-15104.4</v>
      </c>
      <c r="R34" s="11">
        <f>+R33/0.7</f>
        <v>122615.71428571429</v>
      </c>
    </row>
    <row r="35" spans="2:18" x14ac:dyDescent="0.4">
      <c r="B35" s="4"/>
      <c r="C35" s="156" t="s">
        <v>174</v>
      </c>
      <c r="D35" s="52">
        <v>-78106</v>
      </c>
      <c r="E35" s="25">
        <v>-106323</v>
      </c>
      <c r="F35" s="53"/>
      <c r="G35" s="53" t="e">
        <f>-ROUND(#REF!*0.3+G28*0.3+G30*0.3+#REF!*0.3+G33*0.3,0)</f>
        <v>#REF!</v>
      </c>
      <c r="H35" s="5"/>
      <c r="I35" s="5"/>
      <c r="P35" s="59">
        <f t="shared" si="0"/>
        <v>-31896.899999999998</v>
      </c>
    </row>
    <row r="36" spans="2:18" x14ac:dyDescent="0.4">
      <c r="B36" s="4"/>
      <c r="C36" s="156"/>
      <c r="D36" s="52"/>
      <c r="E36" s="25"/>
      <c r="F36" s="57"/>
      <c r="G36" s="57"/>
      <c r="H36" s="5"/>
      <c r="I36" s="5"/>
      <c r="J36" s="58"/>
      <c r="P36" s="59">
        <f t="shared" si="0"/>
        <v>0</v>
      </c>
    </row>
    <row r="37" spans="2:18" x14ac:dyDescent="0.4">
      <c r="B37" s="4"/>
      <c r="C37" s="465" t="s">
        <v>175</v>
      </c>
      <c r="D37" s="6"/>
      <c r="E37" s="393"/>
      <c r="F37" s="57"/>
      <c r="G37" s="57"/>
      <c r="H37" s="5"/>
      <c r="I37" s="5"/>
      <c r="J37" s="58"/>
      <c r="P37" s="59"/>
    </row>
    <row r="38" spans="2:18" x14ac:dyDescent="0.4">
      <c r="B38" s="4"/>
      <c r="C38" s="465"/>
      <c r="D38" s="52">
        <v>15428</v>
      </c>
      <c r="E38" s="25">
        <v>-1613</v>
      </c>
      <c r="F38" s="57"/>
      <c r="G38" s="57"/>
      <c r="H38" s="5"/>
      <c r="I38" s="5"/>
      <c r="J38" s="58"/>
      <c r="P38" s="59"/>
      <c r="R38" s="11">
        <f>+Balanço!K102-Balanço!L102</f>
        <v>10800</v>
      </c>
    </row>
    <row r="39" spans="2:18" x14ac:dyDescent="0.4">
      <c r="B39" s="4"/>
      <c r="C39" s="263"/>
      <c r="D39" s="52"/>
      <c r="E39" s="25"/>
      <c r="F39" s="57"/>
      <c r="G39" s="57"/>
      <c r="H39" s="5"/>
      <c r="I39" s="5"/>
      <c r="J39" s="58"/>
      <c r="P39" s="59"/>
      <c r="R39" s="11">
        <f>+R38/0.7</f>
        <v>15428.571428571429</v>
      </c>
    </row>
    <row r="40" spans="2:18" x14ac:dyDescent="0.4">
      <c r="B40" s="4"/>
      <c r="C40" s="349" t="s">
        <v>176</v>
      </c>
      <c r="D40" s="52">
        <v>0</v>
      </c>
      <c r="E40" s="25">
        <v>0</v>
      </c>
      <c r="F40" s="57"/>
      <c r="G40" s="57"/>
      <c r="H40" s="5"/>
      <c r="I40" s="5"/>
      <c r="J40" s="58"/>
      <c r="P40" s="59"/>
    </row>
    <row r="41" spans="2:18" x14ac:dyDescent="0.4">
      <c r="B41" s="4"/>
      <c r="C41" s="235"/>
      <c r="D41" s="52"/>
      <c r="E41" s="25"/>
      <c r="F41" s="57"/>
      <c r="G41" s="57"/>
      <c r="H41" s="5"/>
      <c r="I41" s="5"/>
      <c r="J41" s="58"/>
      <c r="P41" s="59"/>
    </row>
    <row r="42" spans="2:18" x14ac:dyDescent="0.4">
      <c r="B42" s="4"/>
      <c r="C42" s="465" t="s">
        <v>177</v>
      </c>
      <c r="D42" s="52"/>
      <c r="E42" s="25"/>
      <c r="F42" s="57"/>
      <c r="G42" s="57"/>
      <c r="H42" s="5"/>
      <c r="I42" s="5"/>
      <c r="J42" s="58"/>
      <c r="P42" s="59"/>
    </row>
    <row r="43" spans="2:18" x14ac:dyDescent="0.4">
      <c r="B43" s="4"/>
      <c r="C43" s="465"/>
      <c r="D43" s="52">
        <v>-54630</v>
      </c>
      <c r="E43" s="25">
        <v>35988</v>
      </c>
      <c r="F43" s="57"/>
      <c r="G43" s="57"/>
      <c r="H43" s="5"/>
      <c r="I43" s="5"/>
      <c r="J43" s="58"/>
      <c r="P43" s="59"/>
      <c r="R43" s="11">
        <f>+(R31+R34+R39)*0.3*-1</f>
        <v>-54630</v>
      </c>
    </row>
    <row r="44" spans="2:18" x14ac:dyDescent="0.4">
      <c r="B44" s="4"/>
      <c r="C44" s="156"/>
      <c r="D44" s="52"/>
      <c r="E44" s="25"/>
      <c r="F44" s="57"/>
      <c r="G44" s="57"/>
      <c r="H44" s="5"/>
      <c r="I44" s="5"/>
      <c r="P44" s="1">
        <f t="shared" si="0"/>
        <v>0</v>
      </c>
    </row>
    <row r="45" spans="2:18" x14ac:dyDescent="0.4">
      <c r="B45" s="4"/>
      <c r="C45" s="171" t="s">
        <v>178</v>
      </c>
      <c r="D45" s="54">
        <f>+D13+D19+D21+D23+D27+D30+D33+D38+D40+D43</f>
        <v>532018</v>
      </c>
      <c r="E45" s="55">
        <v>292473</v>
      </c>
      <c r="F45" s="53"/>
      <c r="G45" s="53"/>
      <c r="H45" s="5"/>
      <c r="I45" s="60"/>
      <c r="K45" s="58"/>
      <c r="R45" s="256"/>
    </row>
    <row r="46" spans="2:18" x14ac:dyDescent="0.4">
      <c r="B46" s="4"/>
      <c r="C46" s="156"/>
      <c r="D46" s="6"/>
      <c r="E46" s="393"/>
      <c r="F46" s="53"/>
      <c r="G46" s="53"/>
      <c r="H46" s="5"/>
      <c r="I46" s="5"/>
    </row>
    <row r="47" spans="2:18" x14ac:dyDescent="0.4">
      <c r="B47" s="4"/>
      <c r="C47" s="156" t="s">
        <v>179</v>
      </c>
      <c r="D47" s="52">
        <v>6</v>
      </c>
      <c r="E47" s="25">
        <v>14884</v>
      </c>
      <c r="F47" s="53"/>
      <c r="G47" s="53" t="e">
        <f>ROUND(G49*L47,0)</f>
        <v>#REF!</v>
      </c>
      <c r="H47" s="5"/>
      <c r="I47" s="5"/>
      <c r="L47" s="1" t="e">
        <f>E45/E49</f>
        <v>#DIV/0!</v>
      </c>
      <c r="M47" s="59"/>
      <c r="Q47" s="138"/>
      <c r="R47" s="1" t="s">
        <v>180</v>
      </c>
    </row>
    <row r="48" spans="2:18" x14ac:dyDescent="0.4">
      <c r="B48" s="4"/>
      <c r="C48" s="156" t="s">
        <v>181</v>
      </c>
      <c r="D48" s="52">
        <v>532012</v>
      </c>
      <c r="E48" s="25">
        <v>277589</v>
      </c>
      <c r="F48" s="53"/>
      <c r="G48" s="53" t="e">
        <f>ROUND(G49*L48,0)</f>
        <v>#REF!</v>
      </c>
      <c r="H48" s="5"/>
      <c r="I48" s="56"/>
      <c r="J48" s="59"/>
      <c r="L48" s="1" t="e">
        <f>E48/E49</f>
        <v>#DIV/0!</v>
      </c>
      <c r="Q48" s="138"/>
      <c r="R48" s="59"/>
    </row>
    <row r="49" spans="2:25" ht="13.5" thickBot="1" x14ac:dyDescent="0.45">
      <c r="B49" s="10"/>
      <c r="C49" s="61"/>
      <c r="D49" s="62"/>
      <c r="E49" s="254"/>
      <c r="F49" s="63"/>
      <c r="G49" s="64" t="e">
        <f>SUM(G14:G35)</f>
        <v>#REF!</v>
      </c>
      <c r="H49" s="5"/>
      <c r="I49" s="56">
        <f>SUM(G28:G33)</f>
        <v>-77286</v>
      </c>
      <c r="J49" s="58" t="e">
        <f>G49-I49</f>
        <v>#REF!</v>
      </c>
      <c r="K49" s="58"/>
      <c r="R49" s="256"/>
      <c r="Y49" s="65"/>
    </row>
    <row r="50" spans="2:25" x14ac:dyDescent="0.4">
      <c r="B50" s="5"/>
      <c r="C50" s="49"/>
      <c r="D50" s="396"/>
      <c r="E50" s="396"/>
      <c r="F50" s="63"/>
      <c r="G50" s="64"/>
      <c r="H50" s="5"/>
      <c r="I50" s="56"/>
      <c r="J50" s="58"/>
      <c r="K50" s="58"/>
      <c r="R50" s="256"/>
      <c r="Y50" s="65"/>
    </row>
    <row r="51" spans="2:25" x14ac:dyDescent="0.4">
      <c r="C51" s="468" t="s">
        <v>157</v>
      </c>
      <c r="D51" s="468"/>
      <c r="E51" s="468"/>
      <c r="F51" s="468"/>
      <c r="G51" s="468"/>
      <c r="H51" s="468"/>
      <c r="I51" s="468"/>
      <c r="J51" s="468"/>
      <c r="Y51" s="65"/>
    </row>
    <row r="52" spans="2:25" x14ac:dyDescent="0.4">
      <c r="C52" s="395"/>
      <c r="D52" s="395"/>
      <c r="E52" s="395"/>
      <c r="F52" s="395"/>
      <c r="G52" s="395"/>
      <c r="H52" s="395"/>
      <c r="I52" s="395"/>
      <c r="J52" s="395"/>
      <c r="Y52" s="65"/>
    </row>
    <row r="53" spans="2:25" x14ac:dyDescent="0.4">
      <c r="C53" s="438" t="s">
        <v>103</v>
      </c>
      <c r="D53" s="438"/>
      <c r="E53" s="438"/>
      <c r="F53" s="438"/>
      <c r="G53" s="67"/>
      <c r="H53" s="5"/>
      <c r="I53" s="60"/>
      <c r="J53" s="58" t="e">
        <f>J51-J49</f>
        <v>#REF!</v>
      </c>
    </row>
    <row r="54" spans="2:25" x14ac:dyDescent="0.4">
      <c r="C54" s="66"/>
      <c r="D54" s="66"/>
      <c r="E54" s="66"/>
      <c r="F54" s="66"/>
      <c r="G54" s="68">
        <v>-22568</v>
      </c>
    </row>
    <row r="56" spans="2:25" x14ac:dyDescent="0.4">
      <c r="G56" s="59">
        <f>SUM(G54:G55)</f>
        <v>-22568</v>
      </c>
      <c r="I56" s="59">
        <f>G56/0.7</f>
        <v>-32240.000000000004</v>
      </c>
    </row>
    <row r="122" spans="3:3" x14ac:dyDescent="0.4">
      <c r="C122" s="1" t="s">
        <v>103</v>
      </c>
    </row>
  </sheetData>
  <mergeCells count="12">
    <mergeCell ref="C53:F53"/>
    <mergeCell ref="D10:D11"/>
    <mergeCell ref="E10:E11"/>
    <mergeCell ref="C37:C38"/>
    <mergeCell ref="C42:C43"/>
    <mergeCell ref="C10:C11"/>
    <mergeCell ref="C51:J51"/>
    <mergeCell ref="C2:E2"/>
    <mergeCell ref="C4:E4"/>
    <mergeCell ref="C5:E5"/>
    <mergeCell ref="B6:E6"/>
    <mergeCell ref="C7:E7"/>
  </mergeCells>
  <printOptions horizontalCentered="1"/>
  <pageMargins left="0.74803149606299213" right="0.74803149606299213" top="2.5590551181102366" bottom="0.39370078740157483" header="0" footer="0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T122"/>
  <sheetViews>
    <sheetView showGridLines="0" view="pageBreakPreview" zoomScale="80" zoomScaleNormal="90" zoomScaleSheetLayoutView="80" workbookViewId="0">
      <selection activeCell="B56" sqref="B56"/>
    </sheetView>
  </sheetViews>
  <sheetFormatPr defaultColWidth="1.6640625" defaultRowHeight="13.15" x14ac:dyDescent="0.4"/>
  <cols>
    <col min="1" max="1" width="1.6640625" style="103" customWidth="1"/>
    <col min="2" max="2" width="61.19921875" style="103" customWidth="1"/>
    <col min="3" max="3" width="11.46484375" style="103" customWidth="1"/>
    <col min="4" max="4" width="12.86328125" style="103" customWidth="1"/>
    <col min="5" max="5" width="14.46484375" style="103" customWidth="1"/>
    <col min="6" max="6" width="13" style="103" customWidth="1"/>
    <col min="7" max="7" width="10.46484375" style="103" customWidth="1"/>
    <col min="8" max="9" width="14.46484375" style="103" customWidth="1"/>
    <col min="10" max="11" width="13.46484375" style="103" customWidth="1"/>
    <col min="12" max="12" width="14.1328125" style="103" customWidth="1"/>
    <col min="13" max="13" width="13.6640625" style="103" customWidth="1"/>
    <col min="14" max="14" width="12.33203125" style="103" bestFit="1" customWidth="1"/>
    <col min="15" max="15" width="2" style="103" customWidth="1"/>
    <col min="16" max="259" width="11.46484375" style="103" customWidth="1"/>
    <col min="260" max="16384" width="1.6640625" style="103"/>
  </cols>
  <sheetData>
    <row r="2" spans="1:18" ht="18" x14ac:dyDescent="0.55000000000000004">
      <c r="B2" s="469" t="s">
        <v>0</v>
      </c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</row>
    <row r="4" spans="1:18" ht="15" customHeight="1" x14ac:dyDescent="0.45">
      <c r="B4" s="473" t="s">
        <v>182</v>
      </c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</row>
    <row r="5" spans="1:18" ht="21" customHeight="1" x14ac:dyDescent="0.45">
      <c r="B5" s="472" t="s">
        <v>183</v>
      </c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</row>
    <row r="6" spans="1:18" x14ac:dyDescent="0.4">
      <c r="B6" s="477" t="s">
        <v>2</v>
      </c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</row>
    <row r="7" spans="1:18" x14ac:dyDescent="0.4">
      <c r="B7" s="104"/>
      <c r="C7" s="104"/>
      <c r="D7" s="104"/>
      <c r="E7" s="401"/>
      <c r="F7" s="104"/>
      <c r="G7" s="151"/>
      <c r="H7" s="151"/>
      <c r="I7" s="151"/>
      <c r="J7" s="151"/>
      <c r="K7" s="161"/>
      <c r="L7" s="104"/>
      <c r="M7" s="104"/>
      <c r="N7" s="104"/>
    </row>
    <row r="8" spans="1:18" ht="13.5" thickBot="1" x14ac:dyDescent="0.45">
      <c r="B8" s="104"/>
      <c r="C8" s="104"/>
      <c r="D8" s="104"/>
      <c r="E8" s="401"/>
      <c r="F8" s="104"/>
    </row>
    <row r="9" spans="1:18" ht="13.25" customHeight="1" x14ac:dyDescent="0.4">
      <c r="A9" s="103" t="s">
        <v>184</v>
      </c>
      <c r="B9" s="475"/>
      <c r="C9" s="470" t="s">
        <v>185</v>
      </c>
      <c r="D9" s="470" t="s">
        <v>186</v>
      </c>
      <c r="E9" s="470" t="s">
        <v>187</v>
      </c>
      <c r="F9" s="470" t="s">
        <v>188</v>
      </c>
      <c r="G9" s="470" t="s">
        <v>189</v>
      </c>
      <c r="H9" s="470" t="s">
        <v>190</v>
      </c>
      <c r="I9" s="470" t="s">
        <v>191</v>
      </c>
      <c r="J9" s="470" t="s">
        <v>192</v>
      </c>
      <c r="K9" s="470" t="s">
        <v>72</v>
      </c>
      <c r="L9" s="480" t="s">
        <v>193</v>
      </c>
      <c r="M9" s="481"/>
      <c r="N9" s="478" t="s">
        <v>194</v>
      </c>
    </row>
    <row r="10" spans="1:18" ht="67.25" customHeight="1" x14ac:dyDescent="0.4">
      <c r="B10" s="476"/>
      <c r="C10" s="471"/>
      <c r="D10" s="471"/>
      <c r="E10" s="471"/>
      <c r="F10" s="471"/>
      <c r="G10" s="471"/>
      <c r="H10" s="471"/>
      <c r="I10" s="471"/>
      <c r="J10" s="471"/>
      <c r="K10" s="471"/>
      <c r="L10" s="430" t="s">
        <v>72</v>
      </c>
      <c r="M10" s="430" t="s">
        <v>195</v>
      </c>
      <c r="N10" s="479"/>
    </row>
    <row r="11" spans="1:18" x14ac:dyDescent="0.4">
      <c r="B11" s="105"/>
      <c r="C11" s="106"/>
      <c r="D11" s="107"/>
      <c r="E11" s="106"/>
      <c r="F11" s="417"/>
      <c r="G11" s="108"/>
      <c r="H11" s="108"/>
      <c r="I11" s="108"/>
      <c r="J11" s="108"/>
      <c r="K11" s="108"/>
      <c r="L11" s="106"/>
      <c r="M11" s="106"/>
      <c r="N11" s="109"/>
    </row>
    <row r="12" spans="1:18" x14ac:dyDescent="0.4">
      <c r="B12" s="110" t="s">
        <v>196</v>
      </c>
      <c r="C12" s="111">
        <v>368859</v>
      </c>
      <c r="D12" s="111">
        <v>7710</v>
      </c>
      <c r="E12" s="111">
        <v>0</v>
      </c>
      <c r="F12" s="377">
        <v>3296994</v>
      </c>
      <c r="G12" s="111">
        <v>-9821</v>
      </c>
      <c r="H12" s="111">
        <v>0</v>
      </c>
      <c r="I12" s="111">
        <v>288598</v>
      </c>
      <c r="J12" s="111">
        <v>-130681</v>
      </c>
      <c r="K12" s="111">
        <v>-13570</v>
      </c>
      <c r="L12" s="111">
        <v>-691</v>
      </c>
      <c r="M12" s="111">
        <v>203100</v>
      </c>
      <c r="N12" s="112">
        <v>4010498</v>
      </c>
      <c r="P12" s="133"/>
      <c r="Q12" s="141"/>
      <c r="R12" s="142"/>
    </row>
    <row r="13" spans="1:18" x14ac:dyDescent="0.4">
      <c r="B13" s="113"/>
      <c r="C13" s="146"/>
      <c r="D13" s="146"/>
      <c r="E13" s="146"/>
      <c r="F13" s="379"/>
      <c r="G13" s="147"/>
      <c r="H13" s="148"/>
      <c r="I13" s="148"/>
      <c r="J13" s="148"/>
      <c r="K13" s="148"/>
      <c r="L13" s="146"/>
      <c r="M13" s="146"/>
      <c r="N13" s="149"/>
      <c r="Q13" s="141"/>
      <c r="R13" s="142"/>
    </row>
    <row r="14" spans="1:18" x14ac:dyDescent="0.4">
      <c r="B14" s="113" t="s">
        <v>197</v>
      </c>
      <c r="C14" s="136">
        <v>0</v>
      </c>
      <c r="D14" s="136">
        <v>0</v>
      </c>
      <c r="E14" s="136">
        <v>0</v>
      </c>
      <c r="F14" s="418">
        <v>0</v>
      </c>
      <c r="G14" s="150">
        <v>0</v>
      </c>
      <c r="H14" s="135">
        <v>0</v>
      </c>
      <c r="I14" s="135">
        <v>0</v>
      </c>
      <c r="J14" s="135">
        <v>0</v>
      </c>
      <c r="K14" s="135">
        <v>0</v>
      </c>
      <c r="L14" s="136">
        <v>0</v>
      </c>
      <c r="M14" s="136">
        <v>0</v>
      </c>
      <c r="N14" s="137">
        <v>0</v>
      </c>
      <c r="Q14" s="141"/>
      <c r="R14" s="142"/>
    </row>
    <row r="15" spans="1:18" ht="13.25" customHeight="1" x14ac:dyDescent="0.4">
      <c r="B15" s="113" t="s">
        <v>198</v>
      </c>
      <c r="C15" s="136">
        <v>0</v>
      </c>
      <c r="D15" s="136">
        <v>0</v>
      </c>
      <c r="E15" s="136">
        <v>0</v>
      </c>
      <c r="F15" s="418">
        <v>0</v>
      </c>
      <c r="G15" s="150">
        <v>-44624</v>
      </c>
      <c r="H15" s="135">
        <v>0</v>
      </c>
      <c r="I15" s="135">
        <v>0</v>
      </c>
      <c r="J15" s="135">
        <v>0</v>
      </c>
      <c r="K15" s="135">
        <v>9180</v>
      </c>
      <c r="L15" s="136">
        <v>445</v>
      </c>
      <c r="M15" s="136">
        <v>-2249</v>
      </c>
      <c r="N15" s="137">
        <v>-37248</v>
      </c>
      <c r="Q15" s="141"/>
      <c r="R15" s="142"/>
    </row>
    <row r="16" spans="1:18" x14ac:dyDescent="0.4">
      <c r="B16" s="113"/>
      <c r="C16" s="122"/>
      <c r="D16" s="122"/>
      <c r="E16" s="122"/>
      <c r="F16" s="378"/>
      <c r="G16" s="123"/>
      <c r="H16" s="124"/>
      <c r="I16" s="124"/>
      <c r="J16" s="124"/>
      <c r="K16" s="124"/>
      <c r="L16" s="122"/>
      <c r="M16" s="122"/>
      <c r="N16" s="125"/>
      <c r="Q16" s="141"/>
      <c r="R16" s="142"/>
    </row>
    <row r="17" spans="2:20" x14ac:dyDescent="0.4">
      <c r="B17" s="110" t="s">
        <v>199</v>
      </c>
      <c r="C17" s="111">
        <v>368859</v>
      </c>
      <c r="D17" s="111">
        <v>7710</v>
      </c>
      <c r="E17" s="111">
        <v>0</v>
      </c>
      <c r="F17" s="377">
        <v>3296994</v>
      </c>
      <c r="G17" s="111">
        <v>-54445</v>
      </c>
      <c r="H17" s="111">
        <v>0</v>
      </c>
      <c r="I17" s="111">
        <v>288598</v>
      </c>
      <c r="J17" s="111">
        <v>-130681</v>
      </c>
      <c r="K17" s="111">
        <v>-4390</v>
      </c>
      <c r="L17" s="111">
        <v>-246</v>
      </c>
      <c r="M17" s="111">
        <v>200851</v>
      </c>
      <c r="N17" s="112">
        <v>3973250</v>
      </c>
      <c r="Q17" s="141"/>
      <c r="R17" s="142"/>
    </row>
    <row r="18" spans="2:20" x14ac:dyDescent="0.4">
      <c r="B18" s="113"/>
      <c r="C18" s="150"/>
      <c r="D18" s="150"/>
      <c r="E18" s="418"/>
      <c r="F18" s="150"/>
      <c r="G18" s="150"/>
      <c r="H18" s="150"/>
      <c r="I18" s="150"/>
      <c r="J18" s="150"/>
      <c r="K18" s="150"/>
      <c r="L18" s="150"/>
      <c r="M18" s="150"/>
      <c r="N18" s="157"/>
      <c r="Q18" s="141"/>
      <c r="R18" s="142"/>
    </row>
    <row r="19" spans="2:20" x14ac:dyDescent="0.4">
      <c r="B19" s="110" t="s">
        <v>200</v>
      </c>
      <c r="C19" s="111">
        <v>0</v>
      </c>
      <c r="D19" s="111">
        <v>0</v>
      </c>
      <c r="E19" s="111">
        <v>0</v>
      </c>
      <c r="F19" s="115">
        <v>0</v>
      </c>
      <c r="G19" s="114">
        <v>0</v>
      </c>
      <c r="H19" s="114">
        <v>0</v>
      </c>
      <c r="I19" s="114">
        <v>360581</v>
      </c>
      <c r="J19" s="114">
        <v>0</v>
      </c>
      <c r="K19" s="114">
        <v>-87225</v>
      </c>
      <c r="L19" s="116">
        <v>14884</v>
      </c>
      <c r="M19" s="116">
        <v>4233</v>
      </c>
      <c r="N19" s="112">
        <f>+SUM(C19:M19)</f>
        <v>292473</v>
      </c>
      <c r="Q19" s="352"/>
      <c r="R19" s="142"/>
    </row>
    <row r="20" spans="2:20" x14ac:dyDescent="0.4">
      <c r="B20" s="113"/>
      <c r="C20" s="150"/>
      <c r="D20" s="150"/>
      <c r="E20" s="418"/>
      <c r="F20" s="150"/>
      <c r="G20" s="150"/>
      <c r="H20" s="150"/>
      <c r="I20" s="150"/>
      <c r="J20" s="150"/>
      <c r="K20" s="150"/>
      <c r="L20" s="150"/>
      <c r="M20" s="150"/>
      <c r="N20" s="157"/>
      <c r="Q20" s="141"/>
      <c r="R20" s="142"/>
    </row>
    <row r="21" spans="2:20" x14ac:dyDescent="0.4">
      <c r="B21" s="110" t="s">
        <v>201</v>
      </c>
      <c r="C21" s="111">
        <f>+SUM(C23:C27)</f>
        <v>2084798</v>
      </c>
      <c r="D21" s="111">
        <f t="shared" ref="D21:N21" si="0">+SUM(D23:D27)</f>
        <v>426191</v>
      </c>
      <c r="E21" s="111">
        <f t="shared" si="0"/>
        <v>250000</v>
      </c>
      <c r="F21" s="111">
        <f t="shared" si="0"/>
        <v>-1993278</v>
      </c>
      <c r="G21" s="111">
        <f t="shared" si="0"/>
        <v>48318</v>
      </c>
      <c r="H21" s="111">
        <f t="shared" si="0"/>
        <v>-229727</v>
      </c>
      <c r="I21" s="111">
        <f t="shared" si="0"/>
        <v>-288598</v>
      </c>
      <c r="J21" s="111">
        <f t="shared" si="0"/>
        <v>-12619</v>
      </c>
      <c r="K21" s="111">
        <f t="shared" si="0"/>
        <v>0</v>
      </c>
      <c r="L21" s="111">
        <f t="shared" si="0"/>
        <v>-14638</v>
      </c>
      <c r="M21" s="111">
        <f t="shared" si="0"/>
        <v>-205073</v>
      </c>
      <c r="N21" s="112">
        <f t="shared" si="0"/>
        <v>65374</v>
      </c>
      <c r="Q21" s="141"/>
      <c r="R21" s="142"/>
    </row>
    <row r="22" spans="2:20" x14ac:dyDescent="0.4">
      <c r="B22" s="257"/>
      <c r="C22" s="258"/>
      <c r="D22" s="258"/>
      <c r="E22" s="258"/>
      <c r="F22" s="164"/>
      <c r="G22" s="259"/>
      <c r="H22" s="259"/>
      <c r="I22" s="259"/>
      <c r="J22" s="259"/>
      <c r="K22" s="259"/>
      <c r="L22" s="259"/>
      <c r="M22" s="259"/>
      <c r="N22" s="166"/>
      <c r="Q22" s="141"/>
      <c r="R22" s="142"/>
    </row>
    <row r="23" spans="2:20" x14ac:dyDescent="0.4">
      <c r="B23" s="113" t="s">
        <v>202</v>
      </c>
      <c r="C23" s="258">
        <v>0</v>
      </c>
      <c r="D23" s="258">
        <v>0</v>
      </c>
      <c r="E23" s="258">
        <v>0</v>
      </c>
      <c r="F23" s="164">
        <v>0</v>
      </c>
      <c r="G23" s="259">
        <v>0</v>
      </c>
      <c r="H23" s="259">
        <v>0</v>
      </c>
      <c r="I23" s="259">
        <v>0</v>
      </c>
      <c r="J23" s="259">
        <v>0</v>
      </c>
      <c r="K23" s="259">
        <v>0</v>
      </c>
      <c r="L23" s="259">
        <v>0</v>
      </c>
      <c r="M23" s="135">
        <v>250000</v>
      </c>
      <c r="N23" s="260">
        <f>+SUM(C23:M23)</f>
        <v>250000</v>
      </c>
      <c r="Q23" s="141"/>
      <c r="R23" s="142"/>
    </row>
    <row r="24" spans="2:20" ht="13.8" customHeight="1" x14ac:dyDescent="0.4">
      <c r="B24" s="113" t="s">
        <v>203</v>
      </c>
      <c r="C24" s="136">
        <v>2084798</v>
      </c>
      <c r="D24" s="136">
        <v>426191</v>
      </c>
      <c r="E24" s="136">
        <v>250000</v>
      </c>
      <c r="F24" s="150">
        <v>-1954166</v>
      </c>
      <c r="G24" s="135">
        <v>7416</v>
      </c>
      <c r="H24" s="135">
        <v>-229727</v>
      </c>
      <c r="I24" s="135">
        <v>-288598</v>
      </c>
      <c r="J24" s="135">
        <v>160181</v>
      </c>
      <c r="K24" s="135">
        <v>0</v>
      </c>
      <c r="L24" s="135">
        <v>0</v>
      </c>
      <c r="M24" s="135">
        <f>-206095-250000</f>
        <v>-456095</v>
      </c>
      <c r="N24" s="260">
        <f t="shared" ref="N24:N27" si="1">+SUM(C24:M24)</f>
        <v>0</v>
      </c>
      <c r="Q24" s="141"/>
      <c r="R24" s="142"/>
    </row>
    <row r="25" spans="2:20" x14ac:dyDescent="0.4">
      <c r="B25" s="113" t="s">
        <v>204</v>
      </c>
      <c r="C25" s="117">
        <v>0</v>
      </c>
      <c r="D25" s="117">
        <v>0</v>
      </c>
      <c r="E25" s="117">
        <v>0</v>
      </c>
      <c r="F25" s="118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260">
        <f t="shared" si="1"/>
        <v>0</v>
      </c>
      <c r="Q25" s="141"/>
      <c r="R25" s="142"/>
    </row>
    <row r="26" spans="2:20" x14ac:dyDescent="0.4">
      <c r="B26" s="113" t="s">
        <v>205</v>
      </c>
      <c r="C26" s="117">
        <v>0</v>
      </c>
      <c r="D26" s="117">
        <v>0</v>
      </c>
      <c r="E26" s="117">
        <v>0</v>
      </c>
      <c r="F26" s="118">
        <v>0</v>
      </c>
      <c r="G26" s="119">
        <v>0</v>
      </c>
      <c r="H26" s="119">
        <v>0</v>
      </c>
      <c r="I26" s="119">
        <v>0</v>
      </c>
      <c r="J26" s="119">
        <v>-172800</v>
      </c>
      <c r="K26" s="119">
        <v>0</v>
      </c>
      <c r="L26" s="119">
        <v>0</v>
      </c>
      <c r="M26" s="119">
        <v>-7735</v>
      </c>
      <c r="N26" s="260">
        <f t="shared" si="1"/>
        <v>-180535</v>
      </c>
      <c r="Q26"/>
      <c r="R26"/>
      <c r="S26"/>
      <c r="T26"/>
    </row>
    <row r="27" spans="2:20" x14ac:dyDescent="0.4">
      <c r="B27" s="113" t="s">
        <v>206</v>
      </c>
      <c r="C27" s="117">
        <v>0</v>
      </c>
      <c r="D27" s="117">
        <v>0</v>
      </c>
      <c r="E27" s="117">
        <v>0</v>
      </c>
      <c r="F27" s="118">
        <v>-39112</v>
      </c>
      <c r="G27" s="119">
        <v>40902</v>
      </c>
      <c r="H27" s="119">
        <v>0</v>
      </c>
      <c r="I27" s="119">
        <v>0</v>
      </c>
      <c r="J27" s="119">
        <v>0</v>
      </c>
      <c r="K27" s="119">
        <v>0</v>
      </c>
      <c r="L27" s="119">
        <v>-14638</v>
      </c>
      <c r="M27" s="119">
        <v>8757</v>
      </c>
      <c r="N27" s="260">
        <f t="shared" si="1"/>
        <v>-4091</v>
      </c>
      <c r="Q27"/>
      <c r="R27"/>
      <c r="S27"/>
      <c r="T27"/>
    </row>
    <row r="28" spans="2:20" x14ac:dyDescent="0.4">
      <c r="B28" s="113"/>
      <c r="C28" s="121"/>
      <c r="D28" s="121"/>
      <c r="E28" s="122"/>
      <c r="F28" s="378"/>
      <c r="G28" s="124"/>
      <c r="H28" s="124"/>
      <c r="I28" s="124"/>
      <c r="J28" s="124"/>
      <c r="K28" s="124"/>
      <c r="L28" s="122"/>
      <c r="M28" s="122"/>
      <c r="N28" s="125"/>
      <c r="P28" s="128"/>
      <c r="Q28"/>
      <c r="R28"/>
      <c r="S28"/>
      <c r="T28"/>
    </row>
    <row r="29" spans="2:20" x14ac:dyDescent="0.4">
      <c r="B29" s="110" t="s">
        <v>207</v>
      </c>
      <c r="C29" s="165">
        <f>+C17+C19+C21</f>
        <v>2453657</v>
      </c>
      <c r="D29" s="165">
        <f t="shared" ref="D29:M29" si="2">+D17+D19+D21</f>
        <v>433901</v>
      </c>
      <c r="E29" s="165">
        <f t="shared" si="2"/>
        <v>250000</v>
      </c>
      <c r="F29" s="165">
        <f t="shared" si="2"/>
        <v>1303716</v>
      </c>
      <c r="G29" s="165">
        <f t="shared" si="2"/>
        <v>-6127</v>
      </c>
      <c r="H29" s="165">
        <f t="shared" si="2"/>
        <v>-229727</v>
      </c>
      <c r="I29" s="165">
        <f t="shared" si="2"/>
        <v>360581</v>
      </c>
      <c r="J29" s="165">
        <f t="shared" si="2"/>
        <v>-143300</v>
      </c>
      <c r="K29" s="165">
        <f t="shared" si="2"/>
        <v>-91615</v>
      </c>
      <c r="L29" s="165">
        <f t="shared" si="2"/>
        <v>0</v>
      </c>
      <c r="M29" s="165">
        <f t="shared" si="2"/>
        <v>11</v>
      </c>
      <c r="N29" s="166">
        <f>+N17+N19+N21</f>
        <v>4331097</v>
      </c>
      <c r="P29" s="127"/>
      <c r="Q29"/>
      <c r="R29"/>
      <c r="S29"/>
      <c r="T29"/>
    </row>
    <row r="30" spans="2:20" x14ac:dyDescent="0.4">
      <c r="B30" s="113"/>
      <c r="C30" s="146"/>
      <c r="D30" s="146"/>
      <c r="E30" s="146"/>
      <c r="F30" s="379"/>
      <c r="G30" s="148"/>
      <c r="H30" s="148"/>
      <c r="I30" s="148"/>
      <c r="J30" s="148"/>
      <c r="K30" s="148"/>
      <c r="L30" s="146"/>
      <c r="M30" s="146"/>
      <c r="N30" s="149"/>
      <c r="Q30"/>
      <c r="R30"/>
      <c r="S30"/>
      <c r="T30"/>
    </row>
    <row r="31" spans="2:20" x14ac:dyDescent="0.4">
      <c r="B31" s="113" t="s">
        <v>197</v>
      </c>
      <c r="C31" s="136">
        <v>0</v>
      </c>
      <c r="D31" s="136">
        <v>0</v>
      </c>
      <c r="E31" s="136">
        <v>0</v>
      </c>
      <c r="F31" s="150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6">
        <v>0</v>
      </c>
      <c r="M31" s="136">
        <v>0</v>
      </c>
      <c r="N31" s="137">
        <v>0</v>
      </c>
      <c r="Q31"/>
      <c r="R31"/>
      <c r="S31"/>
      <c r="T31"/>
    </row>
    <row r="32" spans="2:20" ht="15.5" customHeight="1" x14ac:dyDescent="0.4">
      <c r="B32" s="113" t="s">
        <v>208</v>
      </c>
      <c r="C32" s="136">
        <v>0</v>
      </c>
      <c r="D32" s="136">
        <v>0</v>
      </c>
      <c r="E32" s="136">
        <v>0</v>
      </c>
      <c r="F32" s="150">
        <v>0</v>
      </c>
      <c r="G32" s="135">
        <v>0</v>
      </c>
      <c r="H32" s="135">
        <v>0</v>
      </c>
      <c r="I32" s="135">
        <v>0</v>
      </c>
      <c r="J32" s="135">
        <v>0</v>
      </c>
      <c r="K32" s="135">
        <v>0</v>
      </c>
      <c r="L32" s="136">
        <v>0</v>
      </c>
      <c r="M32" s="136">
        <v>0</v>
      </c>
      <c r="N32" s="137">
        <f>C32+D32+F32+G32+H32+I32+J32+K32+L32+M32</f>
        <v>0</v>
      </c>
      <c r="Q32"/>
      <c r="R32"/>
      <c r="S32"/>
      <c r="T32"/>
    </row>
    <row r="33" spans="2:20" x14ac:dyDescent="0.4">
      <c r="B33" s="113"/>
      <c r="C33" s="136"/>
      <c r="D33" s="136"/>
      <c r="E33" s="418"/>
      <c r="F33" s="150"/>
      <c r="G33" s="135"/>
      <c r="H33" s="135"/>
      <c r="I33" s="135"/>
      <c r="J33" s="135"/>
      <c r="K33" s="135"/>
      <c r="L33" s="136"/>
      <c r="M33" s="136"/>
      <c r="N33" s="137"/>
      <c r="Q33"/>
      <c r="R33"/>
      <c r="S33"/>
      <c r="T33"/>
    </row>
    <row r="34" spans="2:20" x14ac:dyDescent="0.4">
      <c r="B34" s="110" t="s">
        <v>199</v>
      </c>
      <c r="C34" s="111">
        <f>C29+C31+C32</f>
        <v>2453657</v>
      </c>
      <c r="D34" s="111">
        <f t="shared" ref="D34:M34" si="3">D29+D31+D32</f>
        <v>433901</v>
      </c>
      <c r="E34" s="111">
        <f t="shared" ref="E34" si="4">E29+E31+E32</f>
        <v>250000</v>
      </c>
      <c r="F34" s="377">
        <f t="shared" si="3"/>
        <v>1303716</v>
      </c>
      <c r="G34" s="111">
        <f t="shared" si="3"/>
        <v>-6127</v>
      </c>
      <c r="H34" s="111">
        <f t="shared" si="3"/>
        <v>-229727</v>
      </c>
      <c r="I34" s="111">
        <v>360581</v>
      </c>
      <c r="J34" s="111">
        <f t="shared" si="3"/>
        <v>-143300</v>
      </c>
      <c r="K34" s="111">
        <f t="shared" si="3"/>
        <v>-91615</v>
      </c>
      <c r="L34" s="111">
        <f t="shared" si="3"/>
        <v>0</v>
      </c>
      <c r="M34" s="111">
        <f t="shared" si="3"/>
        <v>11</v>
      </c>
      <c r="N34" s="112">
        <f>N29+N31+N32</f>
        <v>4331097</v>
      </c>
      <c r="Q34"/>
      <c r="R34"/>
      <c r="S34"/>
      <c r="T34"/>
    </row>
    <row r="35" spans="2:20" x14ac:dyDescent="0.4">
      <c r="B35" s="113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12"/>
      <c r="Q35"/>
      <c r="R35"/>
      <c r="S35"/>
      <c r="T35"/>
    </row>
    <row r="36" spans="2:20" x14ac:dyDescent="0.4">
      <c r="B36" s="110" t="s">
        <v>200</v>
      </c>
      <c r="C36" s="111">
        <v>0</v>
      </c>
      <c r="D36" s="111">
        <v>0</v>
      </c>
      <c r="E36" s="111">
        <v>0</v>
      </c>
      <c r="F36" s="115">
        <v>0</v>
      </c>
      <c r="G36" s="114">
        <v>0</v>
      </c>
      <c r="H36" s="114">
        <v>0</v>
      </c>
      <c r="I36" s="114">
        <f>PL!D95</f>
        <v>405020</v>
      </c>
      <c r="J36" s="114">
        <v>0</v>
      </c>
      <c r="K36" s="114">
        <v>126992</v>
      </c>
      <c r="L36" s="116">
        <v>6</v>
      </c>
      <c r="M36" s="116">
        <v>0</v>
      </c>
      <c r="N36" s="112">
        <f>I36+K36+L36+M36</f>
        <v>532018</v>
      </c>
      <c r="Q36"/>
      <c r="R36"/>
      <c r="S36"/>
      <c r="T36"/>
    </row>
    <row r="37" spans="2:20" x14ac:dyDescent="0.4">
      <c r="B37" s="113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7"/>
      <c r="Q37"/>
      <c r="R37"/>
      <c r="S37"/>
      <c r="T37"/>
    </row>
    <row r="38" spans="2:20" x14ac:dyDescent="0.4">
      <c r="B38" s="110" t="s">
        <v>201</v>
      </c>
      <c r="C38" s="111">
        <f t="shared" ref="C38:L38" si="5">SUM(C41:C46)</f>
        <v>0</v>
      </c>
      <c r="D38" s="111">
        <f t="shared" si="5"/>
        <v>0</v>
      </c>
      <c r="E38" s="111">
        <f t="shared" si="5"/>
        <v>0</v>
      </c>
      <c r="F38" s="377">
        <f t="shared" si="5"/>
        <v>216021</v>
      </c>
      <c r="G38" s="111">
        <f t="shared" si="5"/>
        <v>-46832</v>
      </c>
      <c r="H38" s="111">
        <f t="shared" si="5"/>
        <v>-814</v>
      </c>
      <c r="I38" s="111">
        <f t="shared" si="5"/>
        <v>-360581</v>
      </c>
      <c r="J38" s="111">
        <f t="shared" si="5"/>
        <v>-17452</v>
      </c>
      <c r="K38" s="111">
        <f t="shared" si="5"/>
        <v>0</v>
      </c>
      <c r="L38" s="111">
        <f t="shared" si="5"/>
        <v>-33</v>
      </c>
      <c r="M38" s="111">
        <f>SUM(M40:M46)</f>
        <v>1151</v>
      </c>
      <c r="N38" s="112">
        <f>SUM(N40:N46)</f>
        <v>-208540</v>
      </c>
      <c r="Q38"/>
      <c r="R38"/>
      <c r="S38"/>
      <c r="T38"/>
    </row>
    <row r="39" spans="2:20" x14ac:dyDescent="0.4">
      <c r="B39" s="257"/>
      <c r="C39" s="258"/>
      <c r="D39" s="258"/>
      <c r="E39" s="165"/>
      <c r="F39" s="380"/>
      <c r="G39" s="258"/>
      <c r="H39" s="259"/>
      <c r="I39" s="259"/>
      <c r="J39" s="259"/>
      <c r="K39" s="259"/>
      <c r="L39" s="259"/>
      <c r="M39" s="259"/>
      <c r="N39" s="260"/>
      <c r="Q39"/>
      <c r="R39"/>
      <c r="S39"/>
      <c r="T39"/>
    </row>
    <row r="40" spans="2:20" x14ac:dyDescent="0.4">
      <c r="B40" s="113" t="s">
        <v>202</v>
      </c>
      <c r="C40" s="258">
        <v>0</v>
      </c>
      <c r="D40" s="258">
        <v>0</v>
      </c>
      <c r="E40" s="258">
        <v>0</v>
      </c>
      <c r="F40" s="380">
        <v>0</v>
      </c>
      <c r="G40" s="258">
        <v>0</v>
      </c>
      <c r="H40" s="259">
        <v>0</v>
      </c>
      <c r="I40" s="259">
        <v>0</v>
      </c>
      <c r="J40" s="259">
        <v>0</v>
      </c>
      <c r="K40" s="259">
        <v>0</v>
      </c>
      <c r="L40" s="259">
        <v>0</v>
      </c>
      <c r="M40" s="119">
        <v>0</v>
      </c>
      <c r="N40" s="120">
        <f t="shared" ref="N40:N45" si="6">C40+D40+E40+F40+G40+H40+I40+J40+K40+L40+M40</f>
        <v>0</v>
      </c>
      <c r="Q40" s="141"/>
      <c r="R40" s="142"/>
    </row>
    <row r="41" spans="2:20" x14ac:dyDescent="0.4">
      <c r="B41" s="113" t="s">
        <v>209</v>
      </c>
      <c r="C41" s="117">
        <v>0</v>
      </c>
      <c r="D41" s="117">
        <v>0</v>
      </c>
      <c r="E41" s="117">
        <v>0</v>
      </c>
      <c r="F41" s="118">
        <v>217281</v>
      </c>
      <c r="G41" s="119">
        <v>0</v>
      </c>
      <c r="H41" s="119">
        <v>0</v>
      </c>
      <c r="I41" s="119">
        <v>-360581</v>
      </c>
      <c r="J41" s="117">
        <v>143300</v>
      </c>
      <c r="K41" s="118">
        <v>0</v>
      </c>
      <c r="L41" s="119">
        <v>0</v>
      </c>
      <c r="M41" s="119">
        <v>0</v>
      </c>
      <c r="N41" s="120">
        <f t="shared" si="6"/>
        <v>0</v>
      </c>
      <c r="R41" s="142"/>
    </row>
    <row r="42" spans="2:20" x14ac:dyDescent="0.4">
      <c r="B42" s="113" t="s">
        <v>210</v>
      </c>
      <c r="C42" s="119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-358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20">
        <f t="shared" si="6"/>
        <v>-358</v>
      </c>
      <c r="R42" s="142"/>
    </row>
    <row r="43" spans="2:20" x14ac:dyDescent="0.4">
      <c r="B43" s="113" t="s">
        <v>204</v>
      </c>
      <c r="C43" s="117">
        <v>0</v>
      </c>
      <c r="D43" s="117">
        <v>0</v>
      </c>
      <c r="E43" s="117">
        <v>0</v>
      </c>
      <c r="F43" s="118">
        <v>0</v>
      </c>
      <c r="G43" s="119">
        <v>0</v>
      </c>
      <c r="H43" s="119">
        <v>-456</v>
      </c>
      <c r="I43" s="119">
        <v>0</v>
      </c>
      <c r="J43" s="117">
        <v>0</v>
      </c>
      <c r="K43" s="118">
        <v>0</v>
      </c>
      <c r="L43" s="119">
        <v>0</v>
      </c>
      <c r="M43" s="119">
        <v>0</v>
      </c>
      <c r="N43" s="120">
        <f t="shared" si="6"/>
        <v>-456</v>
      </c>
      <c r="R43" s="142"/>
    </row>
    <row r="44" spans="2:20" x14ac:dyDescent="0.4">
      <c r="B44" s="113" t="s">
        <v>205</v>
      </c>
      <c r="C44" s="117">
        <v>0</v>
      </c>
      <c r="D44" s="117">
        <v>0</v>
      </c>
      <c r="E44" s="117">
        <v>0</v>
      </c>
      <c r="F44" s="118">
        <v>-190000</v>
      </c>
      <c r="G44" s="119">
        <v>0</v>
      </c>
      <c r="H44" s="119">
        <v>0</v>
      </c>
      <c r="I44" s="119">
        <v>0</v>
      </c>
      <c r="J44" s="117">
        <v>-160752</v>
      </c>
      <c r="K44" s="118">
        <v>0</v>
      </c>
      <c r="L44" s="119">
        <v>0</v>
      </c>
      <c r="M44" s="119">
        <v>0</v>
      </c>
      <c r="N44" s="120">
        <f t="shared" si="6"/>
        <v>-350752</v>
      </c>
      <c r="R44" s="142"/>
    </row>
    <row r="45" spans="2:20" ht="13.25" customHeight="1" x14ac:dyDescent="0.4">
      <c r="B45" s="113" t="s">
        <v>206</v>
      </c>
      <c r="C45" s="117">
        <v>0</v>
      </c>
      <c r="D45" s="117">
        <v>0</v>
      </c>
      <c r="E45" s="117">
        <v>0</v>
      </c>
      <c r="F45" s="118">
        <v>188740</v>
      </c>
      <c r="G45" s="119">
        <v>-46832</v>
      </c>
      <c r="H45" s="119">
        <v>0</v>
      </c>
      <c r="I45" s="119">
        <v>0</v>
      </c>
      <c r="J45" s="117">
        <v>0</v>
      </c>
      <c r="K45" s="118">
        <v>0</v>
      </c>
      <c r="L45" s="119">
        <v>-33</v>
      </c>
      <c r="M45" s="119">
        <v>1151</v>
      </c>
      <c r="N45" s="120">
        <f t="shared" si="6"/>
        <v>143026</v>
      </c>
      <c r="Q45" s="133"/>
      <c r="R45" s="142"/>
    </row>
    <row r="46" spans="2:20" x14ac:dyDescent="0.4">
      <c r="B46" s="113"/>
      <c r="C46" s="121"/>
      <c r="D46" s="121"/>
      <c r="E46" s="122"/>
      <c r="F46" s="378"/>
      <c r="G46" s="124"/>
      <c r="H46" s="124"/>
      <c r="I46" s="124"/>
      <c r="J46" s="124"/>
      <c r="K46" s="124"/>
      <c r="L46" s="122"/>
      <c r="M46" s="122"/>
      <c r="N46" s="125"/>
      <c r="P46" s="128"/>
    </row>
    <row r="47" spans="2:20" ht="13.5" thickBot="1" x14ac:dyDescent="0.45">
      <c r="B47" s="129" t="s">
        <v>211</v>
      </c>
      <c r="C47" s="419">
        <f t="shared" ref="C47:M47" si="7">C34+C36+C38</f>
        <v>2453657</v>
      </c>
      <c r="D47" s="419">
        <f t="shared" si="7"/>
        <v>433901</v>
      </c>
      <c r="E47" s="419">
        <f t="shared" ref="E47" si="8">E34+E36+E38</f>
        <v>250000</v>
      </c>
      <c r="F47" s="420">
        <f>F34+F36+F38</f>
        <v>1519737</v>
      </c>
      <c r="G47" s="419">
        <f t="shared" si="7"/>
        <v>-52959</v>
      </c>
      <c r="H47" s="419">
        <f t="shared" si="7"/>
        <v>-230541</v>
      </c>
      <c r="I47" s="419">
        <f t="shared" si="7"/>
        <v>405020</v>
      </c>
      <c r="J47" s="419">
        <f>J34+J36+J38</f>
        <v>-160752</v>
      </c>
      <c r="K47" s="419">
        <f t="shared" si="7"/>
        <v>35377</v>
      </c>
      <c r="L47" s="419">
        <f t="shared" si="7"/>
        <v>-27</v>
      </c>
      <c r="M47" s="419">
        <f t="shared" si="7"/>
        <v>1162</v>
      </c>
      <c r="N47" s="421">
        <f>N34+N36+N38</f>
        <v>4654575</v>
      </c>
      <c r="P47" s="127"/>
      <c r="Q47" s="141"/>
    </row>
    <row r="48" spans="2:20" x14ac:dyDescent="0.4">
      <c r="B48" s="130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P48" s="127"/>
      <c r="Q48" s="126"/>
    </row>
    <row r="49" spans="2:17" x14ac:dyDescent="0.4">
      <c r="B49" s="438" t="s">
        <v>102</v>
      </c>
      <c r="C49" s="438"/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8"/>
      <c r="P49" s="127"/>
      <c r="Q49" s="126"/>
    </row>
    <row r="50" spans="2:17" x14ac:dyDescent="0.4">
      <c r="P50" s="131"/>
      <c r="Q50" s="126"/>
    </row>
    <row r="51" spans="2:17" x14ac:dyDescent="0.4">
      <c r="B51" s="438" t="s">
        <v>103</v>
      </c>
      <c r="C51" s="474"/>
      <c r="D51" s="474"/>
      <c r="E51" s="474"/>
      <c r="F51" s="474"/>
      <c r="G51" s="474"/>
      <c r="H51" s="474"/>
      <c r="I51" s="474"/>
      <c r="J51" s="474"/>
      <c r="K51" s="474"/>
      <c r="L51" s="474"/>
      <c r="M51" s="474"/>
      <c r="N51" s="474"/>
      <c r="P51" s="131"/>
      <c r="Q51" s="126"/>
    </row>
    <row r="52" spans="2:17" x14ac:dyDescent="0.4">
      <c r="Q52" s="126"/>
    </row>
    <row r="53" spans="2:17" x14ac:dyDescent="0.4">
      <c r="B53" s="162"/>
      <c r="C53" s="162"/>
      <c r="D53" s="162"/>
      <c r="E53" s="401"/>
      <c r="F53" s="162"/>
      <c r="G53" s="162"/>
      <c r="H53" s="162"/>
      <c r="I53" s="162"/>
      <c r="J53" s="162"/>
      <c r="K53" s="162"/>
      <c r="L53" s="162"/>
      <c r="M53" s="162"/>
      <c r="N53" s="162"/>
    </row>
    <row r="54" spans="2:17" x14ac:dyDescent="0.4">
      <c r="B54" s="134">
        <v>2019</v>
      </c>
      <c r="C54" s="134">
        <f>C47-Balanço!K64</f>
        <v>0</v>
      </c>
      <c r="D54" s="134">
        <f>D47-Balanço!K66</f>
        <v>0</v>
      </c>
      <c r="E54" s="134">
        <f>E47-Balanço!K69</f>
        <v>0</v>
      </c>
      <c r="F54" s="134">
        <f>F47-Balanço!K71</f>
        <v>0</v>
      </c>
      <c r="G54" s="134">
        <f>G47-Balanço!K75-Balanço!K76</f>
        <v>0</v>
      </c>
      <c r="H54" s="134">
        <f>H47-Balanço!K78</f>
        <v>0</v>
      </c>
      <c r="I54" s="134">
        <f>I47-Balanço!K80</f>
        <v>0</v>
      </c>
      <c r="J54" s="134">
        <f>J47-Balanço!K82</f>
        <v>0</v>
      </c>
      <c r="K54" s="134">
        <f>K47-Balanço!K103</f>
        <v>0</v>
      </c>
      <c r="L54" s="134">
        <f>L47-Balanço!K106</f>
        <v>0</v>
      </c>
      <c r="M54" s="134">
        <f>M47-Balanço!K107</f>
        <v>0</v>
      </c>
      <c r="N54" s="134">
        <f>N47-Balanço!K110</f>
        <v>0</v>
      </c>
    </row>
    <row r="55" spans="2:17" x14ac:dyDescent="0.4">
      <c r="B55" s="132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</row>
    <row r="56" spans="2:17" x14ac:dyDescent="0.4">
      <c r="B56" s="134">
        <v>2018</v>
      </c>
      <c r="C56" s="134">
        <f>+C29-Balanço!L64</f>
        <v>0</v>
      </c>
      <c r="D56" s="134">
        <f>+D29-Balanço!L66</f>
        <v>0</v>
      </c>
      <c r="E56" s="134">
        <f>+E29-Balanço!L69</f>
        <v>0</v>
      </c>
      <c r="F56" s="134">
        <f>+F29-Balanço!L71</f>
        <v>0</v>
      </c>
      <c r="G56" s="134">
        <f>+G29-Balanço!L75-Balanço!L76</f>
        <v>0</v>
      </c>
      <c r="H56" s="134">
        <f>+H29-Balanço!L78</f>
        <v>0</v>
      </c>
      <c r="I56" s="134">
        <f>+I29-Balanço!L80</f>
        <v>0</v>
      </c>
      <c r="J56" s="134">
        <f>+J29-Balanço!L82</f>
        <v>0</v>
      </c>
      <c r="K56" s="134">
        <f>+K29-Balanço!L103</f>
        <v>0</v>
      </c>
      <c r="L56" s="134">
        <f>+L29-Balanço!L106</f>
        <v>0</v>
      </c>
      <c r="M56" s="134">
        <f>+M29-Balanço!L107</f>
        <v>0</v>
      </c>
      <c r="N56" s="134">
        <f>+N29-Balanço!L110</f>
        <v>0</v>
      </c>
    </row>
    <row r="57" spans="2:17" x14ac:dyDescent="0.4">
      <c r="C57" s="133"/>
      <c r="D57" s="133"/>
      <c r="E57" s="133"/>
      <c r="F57" s="142"/>
      <c r="G57" s="142"/>
      <c r="H57" s="142"/>
      <c r="I57" s="142"/>
      <c r="J57" s="142"/>
      <c r="K57" s="142"/>
      <c r="L57" s="142"/>
      <c r="M57" s="142"/>
      <c r="N57" s="142"/>
    </row>
    <row r="58" spans="2:17" x14ac:dyDescent="0.4"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</row>
    <row r="122" spans="3:3" x14ac:dyDescent="0.4">
      <c r="C122" s="103" t="s">
        <v>103</v>
      </c>
    </row>
  </sheetData>
  <mergeCells count="18">
    <mergeCell ref="I9:I10"/>
    <mergeCell ref="E9:E10"/>
    <mergeCell ref="B2:O2"/>
    <mergeCell ref="J9:J10"/>
    <mergeCell ref="B5:N5"/>
    <mergeCell ref="B4:N4"/>
    <mergeCell ref="B51:N51"/>
    <mergeCell ref="B49:N49"/>
    <mergeCell ref="K9:K10"/>
    <mergeCell ref="B9:B10"/>
    <mergeCell ref="B6:N6"/>
    <mergeCell ref="N9:N10"/>
    <mergeCell ref="L9:M9"/>
    <mergeCell ref="C9:C10"/>
    <mergeCell ref="D9:D10"/>
    <mergeCell ref="F9:F10"/>
    <mergeCell ref="G9:G10"/>
    <mergeCell ref="H9:H10"/>
  </mergeCells>
  <printOptions horizontalCentered="1"/>
  <pageMargins left="0.74803149606299213" right="0.74803149606299213" top="0.56999999999999995" bottom="0.39370078740157483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S122"/>
  <sheetViews>
    <sheetView showGridLines="0" view="pageBreakPreview" zoomScale="90" zoomScaleNormal="90" zoomScaleSheetLayoutView="90" workbookViewId="0">
      <selection activeCell="E17" sqref="E17"/>
    </sheetView>
  </sheetViews>
  <sheetFormatPr defaultColWidth="9.1328125" defaultRowHeight="13.15" x14ac:dyDescent="0.4"/>
  <cols>
    <col min="1" max="1" width="4.6640625" style="71" customWidth="1"/>
    <col min="2" max="2" width="1.1328125" style="69" customWidth="1"/>
    <col min="3" max="3" width="103.1328125" style="71" customWidth="1"/>
    <col min="4" max="4" width="13.53125" style="71" customWidth="1"/>
    <col min="5" max="5" width="14.86328125" style="71" customWidth="1"/>
    <col min="6" max="6" width="1" style="71" customWidth="1"/>
    <col min="7" max="7" width="11.86328125" style="71" customWidth="1"/>
    <col min="8" max="8" width="1.6640625" style="71" customWidth="1"/>
    <col min="9" max="9" width="12.6640625" style="71" customWidth="1"/>
    <col min="10" max="10" width="10.1328125" style="71" bestFit="1" customWidth="1"/>
    <col min="11" max="11" width="10.46484375" style="71" bestFit="1" customWidth="1"/>
    <col min="12" max="16384" width="9.1328125" style="71"/>
  </cols>
  <sheetData>
    <row r="2" spans="1:11" ht="18" customHeight="1" x14ac:dyDescent="0.55000000000000004">
      <c r="A2" s="69"/>
      <c r="C2" s="459" t="s">
        <v>0</v>
      </c>
      <c r="D2" s="459"/>
      <c r="E2" s="459"/>
      <c r="F2" s="70"/>
      <c r="G2" s="70"/>
    </row>
    <row r="3" spans="1:11" ht="12.75" customHeight="1" x14ac:dyDescent="0.4">
      <c r="A3" s="69"/>
      <c r="B3" s="5"/>
      <c r="C3" s="72"/>
      <c r="D3" s="72"/>
      <c r="E3" s="73"/>
      <c r="F3" s="73"/>
      <c r="G3" s="73"/>
    </row>
    <row r="4" spans="1:11" ht="23.25" customHeight="1" x14ac:dyDescent="0.4">
      <c r="A4" s="69"/>
      <c r="C4" s="485" t="s">
        <v>212</v>
      </c>
      <c r="D4" s="485"/>
      <c r="E4" s="485"/>
      <c r="F4" s="74"/>
      <c r="G4" s="74"/>
    </row>
    <row r="5" spans="1:11" ht="30" customHeight="1" x14ac:dyDescent="0.4">
      <c r="A5" s="69"/>
      <c r="C5" s="485"/>
      <c r="D5" s="485"/>
      <c r="E5" s="485"/>
      <c r="F5" s="74"/>
      <c r="G5" s="74"/>
    </row>
    <row r="6" spans="1:11" ht="15" customHeight="1" x14ac:dyDescent="0.4">
      <c r="A6" s="69"/>
      <c r="C6" s="486" t="s">
        <v>2</v>
      </c>
      <c r="D6" s="486"/>
      <c r="E6" s="486"/>
      <c r="F6" s="75"/>
      <c r="G6" s="75"/>
    </row>
    <row r="7" spans="1:11" ht="13.5" thickBot="1" x14ac:dyDescent="0.45">
      <c r="A7" s="69"/>
      <c r="B7" s="5"/>
      <c r="C7" s="1"/>
      <c r="D7" s="1"/>
      <c r="E7" s="1"/>
      <c r="F7" s="1"/>
      <c r="G7" s="1"/>
    </row>
    <row r="8" spans="1:11" ht="12.75" customHeight="1" x14ac:dyDescent="0.4">
      <c r="A8" s="69"/>
      <c r="B8" s="5"/>
      <c r="C8" s="492"/>
      <c r="D8" s="487">
        <f>+EIGR!D10</f>
        <v>2019</v>
      </c>
      <c r="E8" s="489" t="str">
        <f>+EIGR!E10</f>
        <v>2018 (*)</v>
      </c>
      <c r="F8" s="49"/>
      <c r="G8" s="49"/>
    </row>
    <row r="9" spans="1:11" ht="24.75" customHeight="1" x14ac:dyDescent="0.4">
      <c r="A9" s="69"/>
      <c r="B9" s="5"/>
      <c r="C9" s="493"/>
      <c r="D9" s="488"/>
      <c r="E9" s="490"/>
      <c r="F9" s="49"/>
      <c r="G9" s="49"/>
    </row>
    <row r="10" spans="1:11" x14ac:dyDescent="0.4">
      <c r="A10" s="69"/>
      <c r="B10" s="5"/>
      <c r="C10" s="4"/>
      <c r="D10" s="5"/>
      <c r="E10" s="51"/>
      <c r="F10" s="5"/>
      <c r="G10" s="5"/>
    </row>
    <row r="11" spans="1:11" x14ac:dyDescent="0.4">
      <c r="A11" s="69"/>
      <c r="B11" s="5"/>
      <c r="C11" s="160" t="s">
        <v>213</v>
      </c>
      <c r="D11" s="76">
        <f>D13+D15+D19+D27+D33</f>
        <v>3561546</v>
      </c>
      <c r="E11" s="381">
        <v>-259301</v>
      </c>
      <c r="F11" s="77"/>
      <c r="G11" s="77"/>
      <c r="I11" s="78"/>
      <c r="J11" s="79"/>
      <c r="K11" s="79"/>
    </row>
    <row r="12" spans="1:11" x14ac:dyDescent="0.4">
      <c r="A12" s="69"/>
      <c r="B12" s="5"/>
      <c r="C12" s="173"/>
      <c r="D12" s="261"/>
      <c r="E12" s="382"/>
      <c r="F12" s="81"/>
      <c r="G12" s="81"/>
      <c r="J12" s="78"/>
    </row>
    <row r="13" spans="1:11" x14ac:dyDescent="0.4">
      <c r="A13" s="69"/>
      <c r="B13" s="5"/>
      <c r="C13" s="176" t="s">
        <v>214</v>
      </c>
      <c r="D13" s="80">
        <f>PL!D88</f>
        <v>405026</v>
      </c>
      <c r="E13" s="383">
        <f>+PL!E92</f>
        <v>379698</v>
      </c>
      <c r="F13" s="81"/>
      <c r="G13" s="81"/>
      <c r="J13" s="78"/>
    </row>
    <row r="14" spans="1:11" x14ac:dyDescent="0.4">
      <c r="A14" s="69"/>
      <c r="B14" s="5"/>
      <c r="C14" s="173"/>
      <c r="D14" s="80"/>
      <c r="E14" s="383"/>
      <c r="F14" s="81"/>
      <c r="G14" s="81"/>
      <c r="J14" s="78"/>
    </row>
    <row r="15" spans="1:11" x14ac:dyDescent="0.4">
      <c r="A15" s="69"/>
      <c r="B15" s="5"/>
      <c r="C15" s="176" t="s">
        <v>215</v>
      </c>
      <c r="D15" s="80">
        <f>D16+D17</f>
        <v>76947</v>
      </c>
      <c r="E15" s="383">
        <v>-214671</v>
      </c>
      <c r="F15" s="81"/>
      <c r="G15" s="81"/>
      <c r="J15" s="78"/>
    </row>
    <row r="16" spans="1:11" x14ac:dyDescent="0.4">
      <c r="A16" s="69"/>
      <c r="B16" s="5"/>
      <c r="C16" s="173" t="s">
        <v>216</v>
      </c>
      <c r="D16" s="82">
        <v>89844</v>
      </c>
      <c r="E16" s="363">
        <v>128750</v>
      </c>
      <c r="F16" s="81"/>
      <c r="G16" s="81"/>
      <c r="J16" s="78"/>
    </row>
    <row r="17" spans="1:10" x14ac:dyDescent="0.4">
      <c r="A17" s="69"/>
      <c r="B17" s="5"/>
      <c r="C17" s="173" t="s">
        <v>217</v>
      </c>
      <c r="D17" s="82">
        <v>-12897</v>
      </c>
      <c r="E17" s="363">
        <v>-343421</v>
      </c>
      <c r="F17" s="81"/>
      <c r="G17" s="81"/>
      <c r="J17" s="78"/>
    </row>
    <row r="18" spans="1:10" x14ac:dyDescent="0.4">
      <c r="A18" s="69"/>
      <c r="B18" s="5"/>
      <c r="C18" s="176"/>
      <c r="D18" s="80"/>
      <c r="E18" s="383"/>
      <c r="F18" s="81"/>
      <c r="G18" s="81"/>
      <c r="J18" s="78"/>
    </row>
    <row r="19" spans="1:10" x14ac:dyDescent="0.4">
      <c r="A19" s="69"/>
      <c r="B19" s="5"/>
      <c r="C19" s="176" t="s">
        <v>218</v>
      </c>
      <c r="D19" s="80">
        <f>D20+D22+D23+D24+D25+D21</f>
        <v>1324343</v>
      </c>
      <c r="E19" s="383">
        <v>-127564</v>
      </c>
      <c r="F19" s="81"/>
      <c r="G19" s="81"/>
      <c r="J19" s="78"/>
    </row>
    <row r="20" spans="1:10" x14ac:dyDescent="0.4">
      <c r="A20" s="69"/>
      <c r="B20" s="5"/>
      <c r="C20" s="173" t="s">
        <v>219</v>
      </c>
      <c r="D20" s="82">
        <v>-93426</v>
      </c>
      <c r="E20" s="363">
        <v>1848</v>
      </c>
      <c r="F20" s="81"/>
      <c r="G20" s="81"/>
      <c r="J20" s="78"/>
    </row>
    <row r="21" spans="1:10" x14ac:dyDescent="0.4">
      <c r="A21" s="69"/>
      <c r="B21" s="5"/>
      <c r="C21" s="173" t="s">
        <v>220</v>
      </c>
      <c r="D21" s="82">
        <v>69708</v>
      </c>
      <c r="E21" s="363">
        <v>-42643</v>
      </c>
      <c r="F21" s="81"/>
      <c r="G21" s="81"/>
      <c r="J21" s="78"/>
    </row>
    <row r="22" spans="1:10" x14ac:dyDescent="0.4">
      <c r="A22" s="69"/>
      <c r="B22" s="5"/>
      <c r="C22" s="173" t="s">
        <v>221</v>
      </c>
      <c r="D22" s="82">
        <v>0</v>
      </c>
      <c r="E22" s="363">
        <v>37887</v>
      </c>
      <c r="F22" s="81"/>
      <c r="G22" s="81"/>
      <c r="J22" s="78"/>
    </row>
    <row r="23" spans="1:10" x14ac:dyDescent="0.4">
      <c r="A23" s="69"/>
      <c r="B23" s="5"/>
      <c r="C23" s="173" t="s">
        <v>222</v>
      </c>
      <c r="D23" s="82">
        <v>1987329</v>
      </c>
      <c r="E23" s="363">
        <v>1984829</v>
      </c>
      <c r="F23" s="81"/>
      <c r="G23" s="81"/>
      <c r="J23" s="78"/>
    </row>
    <row r="24" spans="1:10" x14ac:dyDescent="0.4">
      <c r="A24" s="69"/>
      <c r="B24" s="5"/>
      <c r="C24" s="173" t="s">
        <v>223</v>
      </c>
      <c r="D24" s="82">
        <v>-740646</v>
      </c>
      <c r="E24" s="363">
        <v>-2064434</v>
      </c>
      <c r="F24" s="81"/>
      <c r="G24" s="81"/>
      <c r="J24" s="78"/>
    </row>
    <row r="25" spans="1:10" x14ac:dyDescent="0.4">
      <c r="A25" s="69"/>
      <c r="B25" s="5"/>
      <c r="C25" s="173" t="s">
        <v>224</v>
      </c>
      <c r="D25" s="82">
        <f>101378</f>
        <v>101378</v>
      </c>
      <c r="E25" s="363">
        <v>-45051</v>
      </c>
      <c r="F25" s="81"/>
      <c r="G25" s="81"/>
      <c r="J25" s="78"/>
    </row>
    <row r="26" spans="1:10" x14ac:dyDescent="0.4">
      <c r="A26" s="69"/>
      <c r="B26" s="5"/>
      <c r="C26" s="173"/>
      <c r="D26" s="80"/>
      <c r="E26" s="383"/>
      <c r="F26" s="81"/>
      <c r="G26" s="81"/>
      <c r="J26" s="78"/>
    </row>
    <row r="27" spans="1:10" x14ac:dyDescent="0.4">
      <c r="A27" s="69"/>
      <c r="B27" s="5"/>
      <c r="C27" s="176" t="s">
        <v>225</v>
      </c>
      <c r="D27" s="80">
        <f>D28+D29+D30+D31</f>
        <v>1769613</v>
      </c>
      <c r="E27" s="383">
        <v>-239045</v>
      </c>
      <c r="F27" s="81"/>
      <c r="G27" s="81"/>
      <c r="J27" s="78"/>
    </row>
    <row r="28" spans="1:10" x14ac:dyDescent="0.4">
      <c r="A28" s="69"/>
      <c r="B28" s="5"/>
      <c r="C28" s="173" t="s">
        <v>226</v>
      </c>
      <c r="D28" s="82">
        <v>43828</v>
      </c>
      <c r="E28" s="363">
        <v>-12172</v>
      </c>
      <c r="F28" s="81"/>
      <c r="G28" s="81"/>
      <c r="J28" s="78"/>
    </row>
    <row r="29" spans="1:10" x14ac:dyDescent="0.4">
      <c r="A29" s="69"/>
      <c r="B29" s="5"/>
      <c r="C29" s="173" t="s">
        <v>227</v>
      </c>
      <c r="D29" s="82">
        <v>0</v>
      </c>
      <c r="E29" s="363">
        <v>0</v>
      </c>
      <c r="F29" s="81"/>
      <c r="G29" s="81"/>
      <c r="J29" s="78"/>
    </row>
    <row r="30" spans="1:10" x14ac:dyDescent="0.4">
      <c r="A30" s="69"/>
      <c r="B30" s="5"/>
      <c r="C30" s="173" t="s">
        <v>228</v>
      </c>
      <c r="D30" s="82">
        <v>1576791</v>
      </c>
      <c r="E30" s="363">
        <v>-228377</v>
      </c>
      <c r="F30" s="81"/>
      <c r="G30" s="81"/>
      <c r="J30" s="78"/>
    </row>
    <row r="31" spans="1:10" x14ac:dyDescent="0.4">
      <c r="A31" s="69"/>
      <c r="B31" s="5"/>
      <c r="C31" s="173" t="s">
        <v>229</v>
      </c>
      <c r="D31" s="82">
        <v>148994</v>
      </c>
      <c r="E31" s="363">
        <v>1504</v>
      </c>
      <c r="F31" s="81"/>
      <c r="G31" s="81"/>
      <c r="J31" s="78"/>
    </row>
    <row r="32" spans="1:10" x14ac:dyDescent="0.4">
      <c r="A32" s="69"/>
      <c r="B32" s="5"/>
      <c r="C32" s="173"/>
      <c r="D32" s="80"/>
      <c r="E32" s="383"/>
      <c r="F32" s="81"/>
      <c r="G32" s="81"/>
      <c r="J32" s="78"/>
    </row>
    <row r="33" spans="1:19" x14ac:dyDescent="0.4">
      <c r="A33" s="69"/>
      <c r="B33" s="5"/>
      <c r="C33" s="176" t="s">
        <v>230</v>
      </c>
      <c r="D33" s="80">
        <v>-14383</v>
      </c>
      <c r="E33" s="383">
        <v>-57719</v>
      </c>
      <c r="F33" s="81"/>
      <c r="G33" s="81"/>
      <c r="J33" s="78"/>
    </row>
    <row r="34" spans="1:19" x14ac:dyDescent="0.4">
      <c r="A34" s="69"/>
      <c r="B34" s="5"/>
      <c r="C34" s="175"/>
      <c r="D34" s="262"/>
      <c r="E34" s="384"/>
      <c r="F34" s="83"/>
      <c r="G34" s="83"/>
      <c r="P34" s="69"/>
      <c r="Q34" s="69"/>
      <c r="R34" s="69"/>
      <c r="S34" s="69"/>
    </row>
    <row r="35" spans="1:19" x14ac:dyDescent="0.4">
      <c r="A35" s="69"/>
      <c r="B35" s="5"/>
      <c r="C35" s="160" t="s">
        <v>231</v>
      </c>
      <c r="D35" s="76">
        <f>D37+D45</f>
        <v>-2045394</v>
      </c>
      <c r="E35" s="381">
        <v>-31051</v>
      </c>
      <c r="F35" s="77"/>
      <c r="G35" s="77"/>
      <c r="P35" s="69"/>
      <c r="Q35" s="69"/>
      <c r="R35" s="69"/>
      <c r="S35" s="69"/>
    </row>
    <row r="36" spans="1:19" x14ac:dyDescent="0.4">
      <c r="A36" s="69"/>
      <c r="B36" s="5"/>
      <c r="C36" s="176"/>
      <c r="D36" s="80"/>
      <c r="E36" s="383"/>
      <c r="F36" s="77"/>
      <c r="G36" s="77"/>
      <c r="P36" s="69"/>
      <c r="Q36" s="69"/>
      <c r="R36" s="69"/>
      <c r="S36" s="69"/>
    </row>
    <row r="37" spans="1:19" x14ac:dyDescent="0.4">
      <c r="A37" s="69"/>
      <c r="B37" s="5"/>
      <c r="C37" s="176" t="s">
        <v>232</v>
      </c>
      <c r="D37" s="80">
        <f>D38+D39+D40+D41+D42+D43</f>
        <v>-2239009</v>
      </c>
      <c r="E37" s="383">
        <v>-162304</v>
      </c>
      <c r="F37" s="81"/>
      <c r="G37" s="81"/>
      <c r="P37" s="69"/>
      <c r="Q37" s="69"/>
      <c r="R37" s="69"/>
      <c r="S37" s="69"/>
    </row>
    <row r="38" spans="1:19" x14ac:dyDescent="0.4">
      <c r="A38" s="69"/>
      <c r="B38" s="5"/>
      <c r="C38" s="173" t="s">
        <v>233</v>
      </c>
      <c r="D38" s="82">
        <v>-115854</v>
      </c>
      <c r="E38" s="363">
        <v>-55524</v>
      </c>
      <c r="F38" s="81"/>
      <c r="G38" s="81"/>
      <c r="P38" s="69"/>
      <c r="Q38" s="69"/>
      <c r="R38" s="69"/>
      <c r="S38" s="69"/>
    </row>
    <row r="39" spans="1:19" x14ac:dyDescent="0.4">
      <c r="A39" s="69"/>
      <c r="B39" s="5"/>
      <c r="C39" s="173" t="s">
        <v>234</v>
      </c>
      <c r="D39" s="82">
        <v>-36809</v>
      </c>
      <c r="E39" s="363">
        <v>-6798</v>
      </c>
      <c r="F39" s="84"/>
      <c r="G39" s="84"/>
      <c r="I39" s="78"/>
      <c r="P39" s="85"/>
      <c r="Q39" s="85"/>
      <c r="R39" s="69"/>
      <c r="S39" s="69"/>
    </row>
    <row r="40" spans="1:19" x14ac:dyDescent="0.4">
      <c r="A40" s="69"/>
      <c r="B40" s="5"/>
      <c r="C40" s="173" t="s">
        <v>235</v>
      </c>
      <c r="D40" s="82">
        <v>-34377</v>
      </c>
      <c r="E40" s="363">
        <v>-64862</v>
      </c>
      <c r="F40" s="84"/>
      <c r="G40" s="84"/>
      <c r="P40" s="69"/>
      <c r="Q40" s="69"/>
      <c r="R40" s="69"/>
      <c r="S40" s="69"/>
    </row>
    <row r="41" spans="1:19" x14ac:dyDescent="0.4">
      <c r="A41" s="69"/>
      <c r="B41" s="5"/>
      <c r="C41" s="173" t="s">
        <v>236</v>
      </c>
      <c r="D41" s="82">
        <v>0</v>
      </c>
      <c r="E41" s="363">
        <v>0</v>
      </c>
      <c r="F41" s="81"/>
      <c r="G41" s="81"/>
      <c r="P41" s="69"/>
      <c r="Q41" s="69"/>
      <c r="R41" s="69"/>
      <c r="S41" s="69"/>
    </row>
    <row r="42" spans="1:19" x14ac:dyDescent="0.4">
      <c r="A42" s="69"/>
      <c r="B42" s="5"/>
      <c r="C42" s="173" t="s">
        <v>237</v>
      </c>
      <c r="D42" s="82">
        <v>-37270</v>
      </c>
      <c r="E42" s="363">
        <v>-35120</v>
      </c>
      <c r="F42" s="81"/>
      <c r="G42" s="81"/>
      <c r="P42" s="69"/>
      <c r="Q42" s="69"/>
      <c r="R42" s="69"/>
      <c r="S42" s="69"/>
    </row>
    <row r="43" spans="1:19" x14ac:dyDescent="0.4">
      <c r="A43" s="69"/>
      <c r="B43" s="5"/>
      <c r="C43" s="86" t="s">
        <v>238</v>
      </c>
      <c r="D43" s="82">
        <v>-2014699</v>
      </c>
      <c r="E43" s="363">
        <v>0</v>
      </c>
      <c r="F43" s="81"/>
      <c r="G43" s="81"/>
      <c r="P43" s="69"/>
      <c r="Q43" s="69"/>
      <c r="R43" s="69"/>
      <c r="S43" s="69"/>
    </row>
    <row r="44" spans="1:19" x14ac:dyDescent="0.4">
      <c r="A44" s="69"/>
      <c r="B44" s="5"/>
      <c r="C44" s="173"/>
      <c r="D44" s="82"/>
      <c r="E44" s="363"/>
      <c r="F44" s="81"/>
      <c r="G44" s="81"/>
      <c r="P44" s="69"/>
      <c r="Q44" s="69"/>
      <c r="R44" s="69"/>
      <c r="S44" s="69"/>
    </row>
    <row r="45" spans="1:19" x14ac:dyDescent="0.4">
      <c r="A45" s="69"/>
      <c r="B45" s="5"/>
      <c r="C45" s="176" t="s">
        <v>239</v>
      </c>
      <c r="D45" s="80">
        <f>D46+D47+D48+D49+D50+D51+D52</f>
        <v>193615</v>
      </c>
      <c r="E45" s="383">
        <v>131253</v>
      </c>
      <c r="F45" s="81"/>
      <c r="G45" s="81"/>
      <c r="P45" s="69"/>
      <c r="Q45" s="69"/>
      <c r="R45" s="69"/>
      <c r="S45" s="69"/>
    </row>
    <row r="46" spans="1:19" x14ac:dyDescent="0.4">
      <c r="A46" s="69"/>
      <c r="B46" s="5"/>
      <c r="C46" s="173" t="s">
        <v>240</v>
      </c>
      <c r="D46" s="82">
        <v>32227</v>
      </c>
      <c r="E46" s="363">
        <v>2435</v>
      </c>
      <c r="F46" s="84"/>
      <c r="G46" s="84"/>
      <c r="P46" s="69"/>
      <c r="Q46" s="69"/>
      <c r="R46" s="69"/>
      <c r="S46" s="69"/>
    </row>
    <row r="47" spans="1:19" x14ac:dyDescent="0.4">
      <c r="A47" s="69"/>
      <c r="B47" s="5"/>
      <c r="C47" s="173" t="s">
        <v>241</v>
      </c>
      <c r="D47" s="82">
        <v>0</v>
      </c>
      <c r="E47" s="363">
        <v>0</v>
      </c>
      <c r="F47" s="84"/>
      <c r="G47" s="84"/>
      <c r="P47" s="69"/>
      <c r="Q47" s="69"/>
      <c r="R47" s="69"/>
      <c r="S47" s="69"/>
    </row>
    <row r="48" spans="1:19" x14ac:dyDescent="0.4">
      <c r="A48" s="69"/>
      <c r="B48" s="5"/>
      <c r="C48" s="173" t="s">
        <v>242</v>
      </c>
      <c r="D48" s="82">
        <v>43005</v>
      </c>
      <c r="E48" s="363">
        <v>25</v>
      </c>
      <c r="F48" s="81"/>
      <c r="G48" s="81"/>
      <c r="J48" s="78"/>
      <c r="P48" s="69"/>
      <c r="Q48" s="69"/>
      <c r="R48" s="69"/>
      <c r="S48" s="69"/>
    </row>
    <row r="49" spans="1:19" x14ac:dyDescent="0.4">
      <c r="A49" s="69"/>
      <c r="B49" s="5"/>
      <c r="C49" s="173" t="s">
        <v>243</v>
      </c>
      <c r="D49" s="82">
        <v>42505</v>
      </c>
      <c r="E49" s="363">
        <v>0</v>
      </c>
      <c r="F49" s="81"/>
      <c r="G49" s="81"/>
      <c r="J49" s="78"/>
      <c r="P49" s="69"/>
      <c r="Q49" s="69"/>
      <c r="R49" s="69"/>
      <c r="S49" s="69"/>
    </row>
    <row r="50" spans="1:19" x14ac:dyDescent="0.4">
      <c r="A50" s="69"/>
      <c r="B50" s="5"/>
      <c r="C50" s="173" t="s">
        <v>244</v>
      </c>
      <c r="D50" s="82">
        <v>75878</v>
      </c>
      <c r="E50" s="363">
        <v>121651</v>
      </c>
      <c r="F50" s="81"/>
      <c r="G50" s="81"/>
      <c r="J50" s="78"/>
      <c r="P50" s="69"/>
      <c r="Q50" s="69"/>
      <c r="R50" s="69"/>
      <c r="S50" s="69"/>
    </row>
    <row r="51" spans="1:19" ht="13.25" hidden="1" customHeight="1" x14ac:dyDescent="0.4">
      <c r="A51" s="69"/>
      <c r="B51" s="5"/>
      <c r="C51" s="86" t="s">
        <v>387</v>
      </c>
      <c r="D51" s="82">
        <v>0</v>
      </c>
      <c r="E51" s="363">
        <v>0</v>
      </c>
      <c r="F51" s="81"/>
      <c r="G51" s="81"/>
      <c r="J51" s="78"/>
      <c r="P51" s="69"/>
      <c r="Q51" s="69"/>
      <c r="R51" s="69"/>
      <c r="S51" s="69"/>
    </row>
    <row r="52" spans="1:19" x14ac:dyDescent="0.4">
      <c r="A52" s="69"/>
      <c r="B52" s="5"/>
      <c r="C52" s="86" t="s">
        <v>245</v>
      </c>
      <c r="D52" s="82">
        <v>0</v>
      </c>
      <c r="E52" s="363">
        <v>7142</v>
      </c>
      <c r="F52" s="81"/>
      <c r="G52" s="81"/>
      <c r="J52" s="78"/>
      <c r="P52" s="69"/>
      <c r="Q52" s="69"/>
      <c r="R52" s="69"/>
      <c r="S52" s="69"/>
    </row>
    <row r="53" spans="1:19" x14ac:dyDescent="0.4">
      <c r="A53" s="69"/>
      <c r="B53" s="5"/>
      <c r="C53" s="173"/>
      <c r="D53" s="82"/>
      <c r="E53" s="363"/>
      <c r="F53" s="81"/>
      <c r="G53" s="81"/>
      <c r="P53" s="69"/>
      <c r="Q53" s="69"/>
      <c r="R53" s="69"/>
      <c r="S53" s="69"/>
    </row>
    <row r="54" spans="1:19" x14ac:dyDescent="0.4">
      <c r="A54" s="69"/>
      <c r="B54" s="5"/>
      <c r="C54" s="160" t="s">
        <v>246</v>
      </c>
      <c r="D54" s="76">
        <f>D56+D63</f>
        <v>265640</v>
      </c>
      <c r="E54" s="381">
        <v>74424</v>
      </c>
      <c r="F54" s="77"/>
      <c r="G54" s="77"/>
      <c r="P54" s="69"/>
      <c r="Q54" s="69"/>
      <c r="R54" s="69"/>
      <c r="S54" s="69"/>
    </row>
    <row r="55" spans="1:19" x14ac:dyDescent="0.4">
      <c r="A55" s="69"/>
      <c r="B55" s="5"/>
      <c r="C55" s="176"/>
      <c r="D55" s="80"/>
      <c r="E55" s="383"/>
      <c r="F55" s="77"/>
      <c r="G55" s="77"/>
      <c r="P55" s="69"/>
      <c r="Q55" s="69"/>
      <c r="R55" s="69"/>
      <c r="S55" s="69"/>
    </row>
    <row r="56" spans="1:19" x14ac:dyDescent="0.4">
      <c r="A56" s="69"/>
      <c r="B56" s="5"/>
      <c r="C56" s="176" t="s">
        <v>232</v>
      </c>
      <c r="D56" s="80">
        <f>D57+D58+D59+D60+D61</f>
        <v>-384360</v>
      </c>
      <c r="E56" s="383">
        <v>-175576</v>
      </c>
      <c r="F56" s="81"/>
      <c r="G56" s="81"/>
    </row>
    <row r="57" spans="1:19" x14ac:dyDescent="0.4">
      <c r="A57" s="69"/>
      <c r="B57" s="5"/>
      <c r="C57" s="173" t="s">
        <v>247</v>
      </c>
      <c r="D57" s="143">
        <v>-361752</v>
      </c>
      <c r="E57" s="385">
        <v>-172800</v>
      </c>
      <c r="F57" s="81"/>
      <c r="G57" s="81"/>
      <c r="I57" s="78"/>
    </row>
    <row r="58" spans="1:19" x14ac:dyDescent="0.4">
      <c r="A58" s="69"/>
      <c r="B58" s="5"/>
      <c r="C58" s="173" t="s">
        <v>248</v>
      </c>
      <c r="D58" s="143">
        <v>0</v>
      </c>
      <c r="E58" s="385">
        <v>-2776</v>
      </c>
      <c r="F58" s="81"/>
      <c r="G58" s="81"/>
      <c r="I58" s="78"/>
    </row>
    <row r="59" spans="1:19" x14ac:dyDescent="0.4">
      <c r="A59" s="69"/>
      <c r="B59" s="5"/>
      <c r="C59" s="173" t="s">
        <v>249</v>
      </c>
      <c r="D59" s="143">
        <v>0</v>
      </c>
      <c r="E59" s="385">
        <v>0</v>
      </c>
      <c r="F59" s="81"/>
      <c r="G59" s="81"/>
      <c r="I59" s="78"/>
    </row>
    <row r="60" spans="1:19" x14ac:dyDescent="0.4">
      <c r="A60" s="69"/>
      <c r="B60" s="5"/>
      <c r="C60" s="173" t="s">
        <v>250</v>
      </c>
      <c r="D60" s="143">
        <v>-814</v>
      </c>
      <c r="E60" s="385">
        <v>0</v>
      </c>
      <c r="F60" s="81"/>
      <c r="G60" s="81"/>
      <c r="I60" s="78"/>
    </row>
    <row r="61" spans="1:19" x14ac:dyDescent="0.4">
      <c r="A61" s="69"/>
      <c r="B61" s="5"/>
      <c r="C61" s="173" t="s">
        <v>251</v>
      </c>
      <c r="D61" s="143">
        <v>-21794</v>
      </c>
      <c r="E61" s="385">
        <v>0</v>
      </c>
      <c r="F61" s="81"/>
      <c r="G61" s="81"/>
    </row>
    <row r="62" spans="1:19" x14ac:dyDescent="0.4">
      <c r="A62" s="69"/>
      <c r="B62" s="5"/>
      <c r="C62" s="173"/>
      <c r="D62" s="82"/>
      <c r="E62" s="363"/>
      <c r="F62" s="81"/>
      <c r="G62" s="81"/>
    </row>
    <row r="63" spans="1:19" x14ac:dyDescent="0.4">
      <c r="A63" s="69"/>
      <c r="B63" s="5"/>
      <c r="C63" s="176" t="s">
        <v>239</v>
      </c>
      <c r="D63" s="80">
        <f>D64+D65+D66+D67</f>
        <v>650000</v>
      </c>
      <c r="E63" s="383">
        <v>250000</v>
      </c>
      <c r="F63" s="81"/>
      <c r="G63" s="81"/>
    </row>
    <row r="64" spans="1:19" x14ac:dyDescent="0.4">
      <c r="A64" s="69"/>
      <c r="B64" s="5"/>
      <c r="C64" s="173" t="s">
        <v>252</v>
      </c>
      <c r="D64" s="143">
        <v>650000</v>
      </c>
      <c r="E64" s="385">
        <v>0</v>
      </c>
      <c r="F64" s="81"/>
      <c r="G64" s="81"/>
    </row>
    <row r="65" spans="1:17" x14ac:dyDescent="0.4">
      <c r="A65" s="69"/>
      <c r="B65" s="5"/>
      <c r="C65" s="173" t="s">
        <v>253</v>
      </c>
      <c r="D65" s="143">
        <v>0</v>
      </c>
      <c r="E65" s="385">
        <v>250000</v>
      </c>
      <c r="F65" s="81"/>
      <c r="G65" s="81"/>
    </row>
    <row r="66" spans="1:17" x14ac:dyDescent="0.4">
      <c r="A66" s="69"/>
      <c r="B66" s="5"/>
      <c r="C66" s="173" t="s">
        <v>254</v>
      </c>
      <c r="D66" s="143">
        <v>0</v>
      </c>
      <c r="E66" s="385">
        <v>0</v>
      </c>
      <c r="F66" s="81"/>
      <c r="G66" s="81"/>
    </row>
    <row r="67" spans="1:17" x14ac:dyDescent="0.4">
      <c r="A67" s="69"/>
      <c r="B67" s="5"/>
      <c r="C67" s="173" t="s">
        <v>255</v>
      </c>
      <c r="D67" s="143">
        <v>0</v>
      </c>
      <c r="E67" s="385">
        <v>0</v>
      </c>
      <c r="F67" s="84"/>
      <c r="G67" s="84"/>
    </row>
    <row r="68" spans="1:17" x14ac:dyDescent="0.4">
      <c r="A68" s="69"/>
      <c r="B68" s="5"/>
      <c r="C68" s="173"/>
      <c r="D68" s="143"/>
      <c r="E68" s="385"/>
      <c r="F68" s="84"/>
      <c r="G68" s="84"/>
    </row>
    <row r="69" spans="1:17" x14ac:dyDescent="0.4">
      <c r="A69" s="69"/>
      <c r="B69" s="5"/>
      <c r="C69" s="160" t="s">
        <v>256</v>
      </c>
      <c r="D69" s="88">
        <v>0</v>
      </c>
      <c r="E69" s="386">
        <v>0</v>
      </c>
      <c r="F69" s="84"/>
      <c r="G69" s="84"/>
    </row>
    <row r="70" spans="1:17" x14ac:dyDescent="0.4">
      <c r="A70" s="69"/>
      <c r="B70" s="5"/>
      <c r="C70" s="173"/>
      <c r="D70" s="144"/>
      <c r="E70" s="387"/>
      <c r="F70" s="87"/>
      <c r="G70" s="87"/>
    </row>
    <row r="71" spans="1:17" x14ac:dyDescent="0.4">
      <c r="A71" s="69"/>
      <c r="B71" s="5"/>
      <c r="C71" s="160" t="s">
        <v>257</v>
      </c>
      <c r="D71" s="88">
        <f>D11+D35+D54+D69</f>
        <v>1781792</v>
      </c>
      <c r="E71" s="392">
        <f>E11+E35+E54+E69</f>
        <v>-215928</v>
      </c>
      <c r="F71" s="87"/>
      <c r="G71" s="87"/>
      <c r="I71" s="78"/>
      <c r="J71" s="78"/>
      <c r="K71" s="78"/>
    </row>
    <row r="72" spans="1:17" x14ac:dyDescent="0.4">
      <c r="A72" s="69"/>
      <c r="B72" s="5"/>
      <c r="C72" s="173"/>
      <c r="D72" s="390"/>
      <c r="E72" s="362"/>
      <c r="F72" s="87"/>
      <c r="G72" s="87"/>
      <c r="J72" s="78"/>
      <c r="K72" s="78"/>
    </row>
    <row r="73" spans="1:17" x14ac:dyDescent="0.4">
      <c r="A73" s="69"/>
      <c r="B73" s="5"/>
      <c r="C73" s="160" t="s">
        <v>258</v>
      </c>
      <c r="D73" s="391">
        <f>+E75</f>
        <v>1103452</v>
      </c>
      <c r="E73" s="388">
        <v>1319380</v>
      </c>
      <c r="F73" s="89"/>
      <c r="G73" s="89"/>
      <c r="I73" s="78"/>
      <c r="J73" s="78"/>
    </row>
    <row r="74" spans="1:17" x14ac:dyDescent="0.4">
      <c r="A74" s="69"/>
      <c r="B74" s="5"/>
      <c r="C74" s="176"/>
      <c r="D74" s="145"/>
      <c r="E74" s="389"/>
      <c r="F74" s="89"/>
      <c r="G74" s="89"/>
      <c r="J74" s="78"/>
    </row>
    <row r="75" spans="1:17" x14ac:dyDescent="0.4">
      <c r="A75" s="69"/>
      <c r="B75" s="5"/>
      <c r="C75" s="160" t="s">
        <v>259</v>
      </c>
      <c r="D75" s="88">
        <f>+D71+D73</f>
        <v>2885244</v>
      </c>
      <c r="E75" s="386">
        <v>1103452</v>
      </c>
      <c r="F75" s="87"/>
      <c r="G75" s="140"/>
      <c r="I75" s="140">
        <f>D73-D75+D71</f>
        <v>0</v>
      </c>
      <c r="J75" s="140">
        <f>E73-E75+E71</f>
        <v>0</v>
      </c>
      <c r="K75" s="78"/>
    </row>
    <row r="76" spans="1:17" ht="13.5" thickBot="1" x14ac:dyDescent="0.45">
      <c r="A76" s="69"/>
      <c r="B76" s="5"/>
      <c r="C76" s="174"/>
      <c r="D76" s="90"/>
      <c r="E76" s="397"/>
      <c r="F76" s="81"/>
      <c r="G76" s="81"/>
      <c r="J76" s="78"/>
    </row>
    <row r="77" spans="1:17" x14ac:dyDescent="0.4">
      <c r="A77" s="69"/>
      <c r="B77" s="5"/>
      <c r="C77" s="8"/>
      <c r="D77" s="159"/>
      <c r="E77" s="159"/>
      <c r="F77" s="81"/>
      <c r="G77" s="81"/>
    </row>
    <row r="78" spans="1:17" ht="13.5" thickBot="1" x14ac:dyDescent="0.45">
      <c r="A78" s="69"/>
      <c r="B78" s="5"/>
      <c r="C78" s="158" t="s">
        <v>260</v>
      </c>
      <c r="D78" s="351">
        <f>+D8</f>
        <v>2019</v>
      </c>
      <c r="E78" s="351" t="str">
        <f>+E8</f>
        <v>2018 (*)</v>
      </c>
      <c r="F78" s="81"/>
      <c r="G78" s="81"/>
      <c r="L78" s="69"/>
      <c r="M78" s="69"/>
      <c r="N78" s="69"/>
      <c r="O78" s="69"/>
      <c r="P78" s="69"/>
      <c r="Q78" s="69"/>
    </row>
    <row r="79" spans="1:17" x14ac:dyDescent="0.4">
      <c r="A79" s="69"/>
      <c r="B79" s="5"/>
      <c r="C79" s="172"/>
      <c r="D79" s="91"/>
      <c r="E79" s="364"/>
      <c r="F79" s="81"/>
      <c r="G79" s="81"/>
      <c r="N79" s="69"/>
      <c r="O79" s="69"/>
      <c r="P79" s="69"/>
      <c r="Q79" s="69"/>
    </row>
    <row r="80" spans="1:17" x14ac:dyDescent="0.4">
      <c r="A80" s="69"/>
      <c r="B80" s="5"/>
      <c r="C80" s="173" t="s">
        <v>261</v>
      </c>
      <c r="D80" s="82">
        <v>200480</v>
      </c>
      <c r="E80" s="361">
        <v>149489</v>
      </c>
      <c r="F80" s="81"/>
      <c r="G80" s="81"/>
      <c r="I80" s="69"/>
      <c r="L80" s="69"/>
      <c r="M80" s="69"/>
      <c r="N80" s="69"/>
      <c r="O80" s="69"/>
      <c r="P80" s="69"/>
      <c r="Q80" s="69"/>
    </row>
    <row r="81" spans="1:17" x14ac:dyDescent="0.4">
      <c r="A81" s="69"/>
      <c r="B81" s="5"/>
      <c r="C81" s="173" t="s">
        <v>262</v>
      </c>
      <c r="D81" s="82">
        <v>2684764</v>
      </c>
      <c r="E81" s="361">
        <v>953963</v>
      </c>
      <c r="F81" s="81"/>
      <c r="G81" s="81"/>
      <c r="I81" s="69"/>
      <c r="N81" s="69"/>
      <c r="O81" s="69"/>
      <c r="P81" s="69"/>
      <c r="Q81" s="69"/>
    </row>
    <row r="82" spans="1:17" x14ac:dyDescent="0.4">
      <c r="A82" s="69"/>
      <c r="B82" s="5"/>
      <c r="C82" s="173" t="s">
        <v>263</v>
      </c>
      <c r="D82" s="82"/>
      <c r="E82" s="361"/>
      <c r="F82" s="81"/>
      <c r="G82" s="81"/>
      <c r="I82" s="69"/>
      <c r="L82" s="69"/>
      <c r="M82" s="69"/>
      <c r="N82" s="69"/>
      <c r="O82" s="69"/>
      <c r="P82" s="69"/>
      <c r="Q82" s="69"/>
    </row>
    <row r="83" spans="1:17" x14ac:dyDescent="0.4">
      <c r="A83" s="69"/>
      <c r="B83" s="5"/>
      <c r="C83" s="173" t="s">
        <v>264</v>
      </c>
      <c r="D83" s="82"/>
      <c r="E83" s="361"/>
      <c r="F83" s="81"/>
      <c r="G83" s="81"/>
      <c r="I83" s="69"/>
      <c r="J83" s="92"/>
      <c r="K83" s="69"/>
      <c r="L83" s="69"/>
      <c r="M83" s="69"/>
      <c r="N83" s="69"/>
      <c r="O83" s="69"/>
      <c r="P83" s="69"/>
      <c r="Q83" s="69"/>
    </row>
    <row r="84" spans="1:17" x14ac:dyDescent="0.4">
      <c r="A84" s="69"/>
      <c r="B84" s="5"/>
      <c r="C84" s="160" t="s">
        <v>265</v>
      </c>
      <c r="D84" s="88">
        <f>D80+D81+D82+D83</f>
        <v>2885244</v>
      </c>
      <c r="E84" s="392">
        <v>1103452</v>
      </c>
      <c r="F84" s="87"/>
      <c r="G84" s="87"/>
      <c r="I84" s="94">
        <f>D75-D84</f>
        <v>0</v>
      </c>
      <c r="J84" s="94">
        <f>E75-E84</f>
        <v>0</v>
      </c>
      <c r="K84" s="69"/>
      <c r="L84" s="69"/>
      <c r="M84" s="93"/>
      <c r="N84" s="69"/>
      <c r="O84" s="69"/>
      <c r="P84" s="69"/>
      <c r="Q84" s="69"/>
    </row>
    <row r="85" spans="1:17" ht="13.5" thickBot="1" x14ac:dyDescent="0.45">
      <c r="A85" s="69"/>
      <c r="B85" s="5"/>
      <c r="C85" s="174"/>
      <c r="D85" s="95"/>
      <c r="E85" s="365"/>
      <c r="F85" s="69"/>
      <c r="G85" s="69"/>
      <c r="I85" s="96"/>
      <c r="L85" s="69"/>
      <c r="M85" s="93"/>
      <c r="N85" s="69"/>
      <c r="O85" s="69"/>
      <c r="P85" s="69"/>
      <c r="Q85" s="69"/>
    </row>
    <row r="86" spans="1:17" x14ac:dyDescent="0.4">
      <c r="A86" s="69"/>
      <c r="B86" s="5"/>
      <c r="C86" s="97"/>
      <c r="D86" s="97"/>
      <c r="I86" s="69"/>
      <c r="L86" s="69"/>
      <c r="M86" s="69"/>
      <c r="N86" s="69"/>
      <c r="O86" s="69"/>
      <c r="P86" s="69"/>
      <c r="Q86" s="69"/>
    </row>
    <row r="87" spans="1:17" x14ac:dyDescent="0.4">
      <c r="C87" s="491"/>
      <c r="D87" s="491"/>
      <c r="E87" s="491"/>
      <c r="F87" s="78"/>
      <c r="G87" s="78"/>
      <c r="L87" s="69"/>
      <c r="M87" s="69"/>
      <c r="N87" s="69"/>
      <c r="O87" s="98"/>
      <c r="P87" s="69"/>
      <c r="Q87" s="69"/>
    </row>
    <row r="88" spans="1:17" x14ac:dyDescent="0.4">
      <c r="B88" s="438" t="s">
        <v>102</v>
      </c>
      <c r="C88" s="438"/>
      <c r="D88" s="438"/>
      <c r="E88" s="438"/>
      <c r="F88" s="438"/>
      <c r="G88" s="78"/>
      <c r="L88" s="69"/>
      <c r="M88" s="69"/>
      <c r="N88" s="69"/>
      <c r="O88" s="98"/>
      <c r="P88" s="69"/>
      <c r="Q88" s="69"/>
    </row>
    <row r="89" spans="1:17" s="69" customFormat="1" x14ac:dyDescent="0.4">
      <c r="B89" s="5"/>
      <c r="C89" s="484"/>
      <c r="D89" s="484"/>
      <c r="E89" s="484"/>
      <c r="F89" s="99"/>
      <c r="G89" s="71"/>
      <c r="I89" s="71"/>
      <c r="K89" s="71"/>
    </row>
    <row r="90" spans="1:17" s="69" customFormat="1" x14ac:dyDescent="0.4">
      <c r="B90" s="482" t="s">
        <v>266</v>
      </c>
      <c r="C90" s="483"/>
      <c r="D90" s="483"/>
      <c r="E90" s="483"/>
      <c r="F90" s="483"/>
      <c r="G90" s="483"/>
      <c r="H90" s="483"/>
      <c r="I90" s="483"/>
      <c r="J90" s="483"/>
      <c r="K90" s="483"/>
      <c r="L90" s="483"/>
      <c r="M90" s="483"/>
      <c r="O90" s="98"/>
    </row>
    <row r="91" spans="1:17" s="69" customFormat="1" x14ac:dyDescent="0.4">
      <c r="B91" s="5"/>
      <c r="C91" s="100"/>
      <c r="D91" s="100"/>
      <c r="E91" s="100"/>
      <c r="F91" s="71"/>
      <c r="G91" s="71"/>
      <c r="I91" s="71"/>
      <c r="K91" s="71"/>
      <c r="O91" s="98"/>
    </row>
    <row r="92" spans="1:17" x14ac:dyDescent="0.4">
      <c r="D92" s="140"/>
      <c r="E92" s="139"/>
    </row>
    <row r="93" spans="1:17" x14ac:dyDescent="0.4">
      <c r="L93" s="69"/>
      <c r="M93" s="69"/>
      <c r="N93" s="69"/>
      <c r="O93" s="101"/>
      <c r="P93" s="69"/>
      <c r="Q93" s="69"/>
    </row>
    <row r="94" spans="1:17" x14ac:dyDescent="0.4">
      <c r="L94" s="69"/>
      <c r="M94" s="69"/>
      <c r="N94" s="69"/>
      <c r="O94" s="69"/>
      <c r="P94" s="69"/>
      <c r="Q94" s="69"/>
    </row>
    <row r="95" spans="1:17" x14ac:dyDescent="0.4">
      <c r="L95" s="69"/>
      <c r="M95" s="69"/>
      <c r="N95" s="69"/>
      <c r="O95" s="39"/>
      <c r="P95" s="69"/>
      <c r="Q95" s="69"/>
    </row>
    <row r="96" spans="1:17" x14ac:dyDescent="0.4">
      <c r="L96" s="69"/>
      <c r="M96" s="69"/>
      <c r="N96" s="69"/>
      <c r="O96" s="69"/>
      <c r="P96" s="69"/>
      <c r="Q96" s="69"/>
    </row>
    <row r="97" spans="12:17" x14ac:dyDescent="0.4">
      <c r="L97" s="69"/>
      <c r="M97" s="98"/>
      <c r="N97" s="69"/>
      <c r="O97" s="69"/>
      <c r="P97" s="69"/>
      <c r="Q97" s="69"/>
    </row>
    <row r="98" spans="12:17" x14ac:dyDescent="0.4">
      <c r="L98" s="69"/>
      <c r="M98" s="98"/>
      <c r="N98" s="69"/>
      <c r="O98" s="69"/>
      <c r="P98" s="69"/>
      <c r="Q98" s="69"/>
    </row>
    <row r="99" spans="12:17" x14ac:dyDescent="0.4">
      <c r="L99" s="69"/>
      <c r="M99" s="102"/>
      <c r="N99" s="69"/>
      <c r="O99" s="69"/>
      <c r="P99" s="69"/>
      <c r="Q99" s="69"/>
    </row>
    <row r="100" spans="12:17" x14ac:dyDescent="0.4">
      <c r="L100" s="69"/>
      <c r="M100" s="102"/>
      <c r="N100" s="69"/>
      <c r="O100" s="69"/>
      <c r="P100" s="69"/>
      <c r="Q100" s="69"/>
    </row>
    <row r="101" spans="12:17" x14ac:dyDescent="0.4">
      <c r="L101" s="69"/>
      <c r="M101" s="98"/>
      <c r="N101" s="69"/>
      <c r="O101" s="69"/>
      <c r="P101" s="69"/>
      <c r="Q101" s="69"/>
    </row>
    <row r="102" spans="12:17" x14ac:dyDescent="0.4">
      <c r="L102" s="69"/>
      <c r="M102" s="98"/>
      <c r="N102" s="69"/>
      <c r="O102" s="69"/>
      <c r="P102" s="69"/>
      <c r="Q102" s="69"/>
    </row>
    <row r="103" spans="12:17" x14ac:dyDescent="0.4">
      <c r="L103" s="69"/>
      <c r="M103" s="98"/>
      <c r="N103" s="69"/>
      <c r="O103" s="69"/>
      <c r="P103" s="69"/>
      <c r="Q103" s="69"/>
    </row>
    <row r="104" spans="12:17" x14ac:dyDescent="0.4">
      <c r="L104" s="69"/>
      <c r="M104" s="101"/>
      <c r="N104" s="69"/>
      <c r="O104" s="69"/>
      <c r="P104" s="69"/>
      <c r="Q104" s="69"/>
    </row>
    <row r="105" spans="12:17" x14ac:dyDescent="0.4">
      <c r="L105" s="69"/>
      <c r="M105" s="39"/>
      <c r="N105" s="69"/>
      <c r="O105" s="69"/>
      <c r="P105" s="69"/>
      <c r="Q105" s="69"/>
    </row>
    <row r="106" spans="12:17" x14ac:dyDescent="0.4">
      <c r="L106" s="69"/>
      <c r="M106" s="69"/>
      <c r="N106" s="69"/>
      <c r="O106" s="69"/>
      <c r="P106" s="69"/>
      <c r="Q106" s="69"/>
    </row>
    <row r="107" spans="12:17" x14ac:dyDescent="0.4">
      <c r="L107" s="69"/>
      <c r="M107" s="69"/>
      <c r="N107" s="69"/>
      <c r="O107" s="69"/>
      <c r="P107" s="69"/>
      <c r="Q107" s="69"/>
    </row>
    <row r="108" spans="12:17" x14ac:dyDescent="0.4">
      <c r="L108" s="69"/>
      <c r="M108" s="69"/>
      <c r="N108" s="69"/>
      <c r="O108" s="69"/>
      <c r="P108" s="69"/>
      <c r="Q108" s="69"/>
    </row>
    <row r="109" spans="12:17" x14ac:dyDescent="0.4">
      <c r="L109" s="69"/>
      <c r="M109" s="69"/>
      <c r="N109" s="69"/>
      <c r="O109" s="69"/>
      <c r="P109" s="69"/>
      <c r="Q109" s="69"/>
    </row>
    <row r="122" spans="3:3" x14ac:dyDescent="0.4">
      <c r="C122" s="71" t="s">
        <v>103</v>
      </c>
    </row>
  </sheetData>
  <mergeCells count="10">
    <mergeCell ref="B90:M90"/>
    <mergeCell ref="C89:E89"/>
    <mergeCell ref="C2:E2"/>
    <mergeCell ref="C4:E5"/>
    <mergeCell ref="C6:E6"/>
    <mergeCell ref="D8:D9"/>
    <mergeCell ref="E8:E9"/>
    <mergeCell ref="C87:E87"/>
    <mergeCell ref="B88:F88"/>
    <mergeCell ref="C8:C9"/>
  </mergeCells>
  <printOptions horizontalCentered="1"/>
  <pageMargins left="0.19685039370078741" right="0.19685039370078741" top="0.86" bottom="0.39370078740157483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0"/>
  <sheetViews>
    <sheetView workbookViewId="0">
      <selection activeCell="L68" sqref="L68"/>
    </sheetView>
  </sheetViews>
  <sheetFormatPr defaultColWidth="12.53125" defaultRowHeight="12.75" x14ac:dyDescent="0.35"/>
  <cols>
    <col min="1" max="1" width="1.6640625" style="177" customWidth="1"/>
    <col min="2" max="5" width="3.33203125" style="177" customWidth="1"/>
    <col min="6" max="6" width="43.6640625" style="178" customWidth="1"/>
    <col min="7" max="7" width="9.33203125" style="177" bestFit="1" customWidth="1"/>
    <col min="8" max="8" width="2.53125" style="177" bestFit="1" customWidth="1"/>
    <col min="9" max="9" width="8.86328125" style="177" bestFit="1" customWidth="1"/>
    <col min="10" max="10" width="6.86328125" style="177" bestFit="1" customWidth="1"/>
    <col min="11" max="13" width="15.1328125" style="177" customWidth="1"/>
    <col min="14" max="16384" width="12.53125" style="179"/>
  </cols>
  <sheetData>
    <row r="1" spans="1:14" x14ac:dyDescent="0.35">
      <c r="F1" s="182"/>
      <c r="G1" s="180"/>
      <c r="H1" s="181"/>
    </row>
    <row r="2" spans="1:14" x14ac:dyDescent="0.35">
      <c r="F2" s="177"/>
      <c r="G2" s="183"/>
      <c r="H2" s="184"/>
      <c r="I2" s="185"/>
      <c r="J2" s="186"/>
      <c r="K2" s="186"/>
      <c r="L2" s="186"/>
      <c r="M2" s="186"/>
    </row>
    <row r="3" spans="1:14" ht="13.9" x14ac:dyDescent="0.35">
      <c r="B3" s="187" t="s">
        <v>268</v>
      </c>
      <c r="G3" s="188"/>
      <c r="H3" s="189"/>
      <c r="I3" s="190"/>
      <c r="J3" s="191"/>
      <c r="K3" s="192"/>
      <c r="L3" s="192"/>
      <c r="M3" s="192"/>
    </row>
    <row r="4" spans="1:14" x14ac:dyDescent="0.35">
      <c r="A4" s="193"/>
      <c r="B4" s="193"/>
      <c r="C4" s="193"/>
      <c r="D4" s="193"/>
      <c r="E4" s="178"/>
      <c r="F4" s="193"/>
      <c r="G4" s="194"/>
      <c r="H4" s="181"/>
      <c r="I4" s="195"/>
      <c r="J4" s="194"/>
      <c r="K4" s="196"/>
      <c r="L4" s="196"/>
      <c r="M4" s="196"/>
    </row>
    <row r="5" spans="1:14" ht="13.15" x14ac:dyDescent="0.35">
      <c r="A5" s="197"/>
      <c r="E5" s="198"/>
      <c r="F5" s="190" t="s">
        <v>269</v>
      </c>
      <c r="G5" s="199"/>
      <c r="H5" s="199"/>
      <c r="I5" s="199"/>
      <c r="J5" s="200"/>
      <c r="K5" s="201" t="s">
        <v>270</v>
      </c>
      <c r="L5" s="201" t="s">
        <v>271</v>
      </c>
      <c r="M5" s="201" t="s">
        <v>272</v>
      </c>
    </row>
    <row r="6" spans="1:14" x14ac:dyDescent="0.35">
      <c r="A6" s="202"/>
      <c r="B6" s="203" t="s">
        <v>273</v>
      </c>
      <c r="C6" s="498" t="s">
        <v>274</v>
      </c>
      <c r="D6" s="498"/>
      <c r="E6" s="498"/>
      <c r="F6" s="498"/>
      <c r="G6" s="498"/>
      <c r="H6" s="498"/>
      <c r="I6" s="499"/>
      <c r="J6" s="204">
        <v>1</v>
      </c>
      <c r="K6" s="205">
        <v>429839</v>
      </c>
      <c r="L6" s="205" t="e">
        <f>#REF!</f>
        <v>#REF!</v>
      </c>
      <c r="M6" s="205" t="e">
        <f>K6-L6</f>
        <v>#REF!</v>
      </c>
    </row>
    <row r="7" spans="1:14" x14ac:dyDescent="0.35">
      <c r="A7" s="202"/>
      <c r="B7" s="203" t="s">
        <v>275</v>
      </c>
      <c r="C7" s="498" t="s">
        <v>276</v>
      </c>
      <c r="D7" s="498"/>
      <c r="E7" s="498"/>
      <c r="F7" s="498"/>
      <c r="G7" s="498"/>
      <c r="H7" s="498"/>
      <c r="I7" s="499"/>
      <c r="J7" s="206">
        <v>14</v>
      </c>
      <c r="K7" s="205">
        <v>246805</v>
      </c>
      <c r="L7" s="205" t="e">
        <f>#REF!</f>
        <v>#REF!</v>
      </c>
      <c r="M7" s="205" t="e">
        <f t="shared" ref="M7:M44" si="0">K7-L7</f>
        <v>#REF!</v>
      </c>
    </row>
    <row r="8" spans="1:14" x14ac:dyDescent="0.35">
      <c r="A8" s="228"/>
      <c r="B8" s="229"/>
      <c r="C8" s="496" t="s">
        <v>277</v>
      </c>
      <c r="D8" s="496"/>
      <c r="E8" s="496"/>
      <c r="F8" s="496"/>
      <c r="G8" s="496"/>
      <c r="H8" s="496"/>
      <c r="I8" s="497"/>
      <c r="J8" s="230">
        <v>366</v>
      </c>
      <c r="K8" s="231">
        <v>17188.726654579026</v>
      </c>
      <c r="L8" s="231" t="e">
        <f>#REF!</f>
        <v>#REF!</v>
      </c>
      <c r="M8" s="205" t="e">
        <f t="shared" si="0"/>
        <v>#REF!</v>
      </c>
    </row>
    <row r="9" spans="1:14" x14ac:dyDescent="0.35">
      <c r="A9" s="228"/>
      <c r="B9" s="232" t="s">
        <v>278</v>
      </c>
      <c r="C9" s="494" t="s">
        <v>279</v>
      </c>
      <c r="D9" s="494"/>
      <c r="E9" s="494"/>
      <c r="F9" s="494"/>
      <c r="G9" s="494"/>
      <c r="H9" s="494"/>
      <c r="I9" s="495"/>
      <c r="J9" s="230">
        <v>16</v>
      </c>
      <c r="K9" s="231">
        <v>9344652</v>
      </c>
      <c r="L9" s="231" t="e">
        <f>#REF!</f>
        <v>#REF!</v>
      </c>
      <c r="M9" s="205" t="e">
        <f t="shared" si="0"/>
        <v>#REF!</v>
      </c>
    </row>
    <row r="10" spans="1:14" x14ac:dyDescent="0.35">
      <c r="A10" s="228"/>
      <c r="B10" s="229"/>
      <c r="C10" s="496" t="s">
        <v>280</v>
      </c>
      <c r="D10" s="496"/>
      <c r="E10" s="496"/>
      <c r="F10" s="496"/>
      <c r="G10" s="496"/>
      <c r="H10" s="496"/>
      <c r="I10" s="497"/>
      <c r="J10" s="230">
        <v>368</v>
      </c>
      <c r="K10" s="231">
        <v>1414850.8244485625</v>
      </c>
      <c r="L10" s="231" t="e">
        <f>#REF!</f>
        <v>#REF!</v>
      </c>
      <c r="M10" s="205" t="e">
        <f t="shared" si="0"/>
        <v>#REF!</v>
      </c>
    </row>
    <row r="11" spans="1:14" x14ac:dyDescent="0.35">
      <c r="A11" s="202"/>
      <c r="B11" s="203" t="s">
        <v>281</v>
      </c>
      <c r="C11" s="498" t="s">
        <v>282</v>
      </c>
      <c r="D11" s="498"/>
      <c r="E11" s="498"/>
      <c r="F11" s="498"/>
      <c r="G11" s="498"/>
      <c r="H11" s="498"/>
      <c r="I11" s="499"/>
      <c r="J11" s="206">
        <v>17</v>
      </c>
      <c r="K11" s="205">
        <v>31255913</v>
      </c>
      <c r="L11" s="205" t="e">
        <f>#REF!</f>
        <v>#REF!</v>
      </c>
      <c r="M11" s="205" t="e">
        <f t="shared" si="0"/>
        <v>#REF!</v>
      </c>
      <c r="N11" s="179" t="s">
        <v>283</v>
      </c>
    </row>
    <row r="12" spans="1:14" x14ac:dyDescent="0.35">
      <c r="A12" s="202"/>
      <c r="B12" s="203" t="s">
        <v>284</v>
      </c>
      <c r="C12" s="498" t="s">
        <v>285</v>
      </c>
      <c r="D12" s="498"/>
      <c r="E12" s="498"/>
      <c r="F12" s="498"/>
      <c r="G12" s="498"/>
      <c r="H12" s="498"/>
      <c r="I12" s="499"/>
      <c r="J12" s="206">
        <v>390</v>
      </c>
      <c r="K12" s="205">
        <v>19810</v>
      </c>
      <c r="L12" s="205" t="e">
        <f>#REF!</f>
        <v>#REF!</v>
      </c>
      <c r="M12" s="205" t="e">
        <f t="shared" si="0"/>
        <v>#REF!</v>
      </c>
    </row>
    <row r="13" spans="1:14" x14ac:dyDescent="0.35">
      <c r="A13" s="202"/>
      <c r="B13" s="203" t="s">
        <v>286</v>
      </c>
      <c r="C13" s="498" t="s">
        <v>287</v>
      </c>
      <c r="D13" s="498"/>
      <c r="E13" s="498"/>
      <c r="F13" s="498"/>
      <c r="G13" s="498"/>
      <c r="H13" s="498"/>
      <c r="I13" s="499"/>
      <c r="J13" s="206">
        <v>19</v>
      </c>
      <c r="K13" s="205">
        <v>595850</v>
      </c>
      <c r="L13" s="205" t="e">
        <f>#REF!</f>
        <v>#REF!</v>
      </c>
      <c r="M13" s="205" t="e">
        <f t="shared" si="0"/>
        <v>#REF!</v>
      </c>
    </row>
    <row r="14" spans="1:14" x14ac:dyDescent="0.35">
      <c r="A14" s="202"/>
      <c r="B14" s="203" t="s">
        <v>288</v>
      </c>
      <c r="C14" s="498" t="s">
        <v>289</v>
      </c>
      <c r="D14" s="498"/>
      <c r="E14" s="498"/>
      <c r="F14" s="498"/>
      <c r="G14" s="498"/>
      <c r="H14" s="498"/>
      <c r="I14" s="499"/>
      <c r="J14" s="206">
        <v>420</v>
      </c>
      <c r="K14" s="205">
        <v>230575</v>
      </c>
      <c r="L14" s="205" t="e">
        <f>#REF!</f>
        <v>#REF!</v>
      </c>
      <c r="M14" s="205" t="e">
        <f t="shared" si="0"/>
        <v>#REF!</v>
      </c>
    </row>
    <row r="15" spans="1:14" x14ac:dyDescent="0.35">
      <c r="A15" s="202"/>
      <c r="B15" s="207"/>
      <c r="C15" s="207" t="s">
        <v>290</v>
      </c>
      <c r="D15" s="500" t="s">
        <v>291</v>
      </c>
      <c r="E15" s="500"/>
      <c r="F15" s="500"/>
      <c r="G15" s="500"/>
      <c r="H15" s="500"/>
      <c r="I15" s="501"/>
      <c r="J15" s="206">
        <v>421</v>
      </c>
      <c r="K15" s="205">
        <v>230576</v>
      </c>
      <c r="L15" s="205" t="e">
        <f>#REF!</f>
        <v>#REF!</v>
      </c>
      <c r="M15" s="205" t="e">
        <f t="shared" si="0"/>
        <v>#REF!</v>
      </c>
    </row>
    <row r="16" spans="1:14" x14ac:dyDescent="0.35">
      <c r="A16" s="202"/>
      <c r="B16" s="203" t="s">
        <v>292</v>
      </c>
      <c r="C16" s="498" t="s">
        <v>293</v>
      </c>
      <c r="D16" s="498"/>
      <c r="E16" s="498"/>
      <c r="F16" s="498"/>
      <c r="G16" s="498"/>
      <c r="H16" s="498"/>
      <c r="I16" s="499"/>
      <c r="J16" s="206">
        <v>455</v>
      </c>
      <c r="K16" s="205">
        <v>153836</v>
      </c>
      <c r="L16" s="205">
        <v>0</v>
      </c>
      <c r="M16" s="205">
        <f t="shared" si="0"/>
        <v>153836</v>
      </c>
      <c r="N16" s="179" t="s">
        <v>294</v>
      </c>
    </row>
    <row r="17" spans="1:13" x14ac:dyDescent="0.35">
      <c r="A17" s="202"/>
      <c r="B17" s="203" t="s">
        <v>295</v>
      </c>
      <c r="C17" s="498" t="s">
        <v>296</v>
      </c>
      <c r="D17" s="498"/>
      <c r="E17" s="498"/>
      <c r="F17" s="498"/>
      <c r="G17" s="498"/>
      <c r="H17" s="498"/>
      <c r="I17" s="499"/>
      <c r="J17" s="206">
        <v>460</v>
      </c>
      <c r="K17" s="205">
        <v>3637</v>
      </c>
      <c r="L17" s="205" t="e">
        <f>#REF!</f>
        <v>#REF!</v>
      </c>
      <c r="M17" s="205" t="e">
        <f t="shared" si="0"/>
        <v>#REF!</v>
      </c>
    </row>
    <row r="18" spans="1:13" x14ac:dyDescent="0.35">
      <c r="A18" s="202"/>
      <c r="B18" s="203" t="s">
        <v>297</v>
      </c>
      <c r="C18" s="498" t="s">
        <v>298</v>
      </c>
      <c r="D18" s="498"/>
      <c r="E18" s="498"/>
      <c r="F18" s="498"/>
      <c r="G18" s="498"/>
      <c r="H18" s="498"/>
      <c r="I18" s="499"/>
      <c r="J18" s="206">
        <v>465</v>
      </c>
      <c r="K18" s="205">
        <v>1075148</v>
      </c>
      <c r="L18" s="205" t="e">
        <f>#REF!</f>
        <v>#REF!</v>
      </c>
      <c r="M18" s="205" t="e">
        <f t="shared" si="0"/>
        <v>#REF!</v>
      </c>
    </row>
    <row r="19" spans="1:13" x14ac:dyDescent="0.35">
      <c r="A19" s="202"/>
      <c r="B19" s="207"/>
      <c r="C19" s="207" t="s">
        <v>299</v>
      </c>
      <c r="D19" s="500" t="s">
        <v>300</v>
      </c>
      <c r="E19" s="500"/>
      <c r="F19" s="500"/>
      <c r="G19" s="500"/>
      <c r="H19" s="500"/>
      <c r="I19" s="501"/>
      <c r="J19" s="206">
        <v>521</v>
      </c>
      <c r="K19" s="205">
        <v>891812</v>
      </c>
      <c r="L19" s="205" t="e">
        <f>#REF!</f>
        <v>#REF!</v>
      </c>
      <c r="M19" s="205" t="e">
        <f t="shared" si="0"/>
        <v>#REF!</v>
      </c>
    </row>
    <row r="20" spans="1:13" x14ac:dyDescent="0.35">
      <c r="A20" s="202"/>
      <c r="B20" s="207"/>
      <c r="C20" s="207"/>
      <c r="D20" s="207" t="s">
        <v>301</v>
      </c>
      <c r="E20" s="500" t="s">
        <v>302</v>
      </c>
      <c r="F20" s="500"/>
      <c r="G20" s="500"/>
      <c r="H20" s="500"/>
      <c r="I20" s="501"/>
      <c r="J20" s="206">
        <v>466</v>
      </c>
      <c r="K20" s="205">
        <v>891812</v>
      </c>
      <c r="L20" s="205" t="e">
        <f>L19</f>
        <v>#REF!</v>
      </c>
      <c r="M20" s="205" t="e">
        <f t="shared" si="0"/>
        <v>#REF!</v>
      </c>
    </row>
    <row r="21" spans="1:13" x14ac:dyDescent="0.35">
      <c r="A21" s="202"/>
      <c r="B21" s="207"/>
      <c r="C21" s="207" t="s">
        <v>303</v>
      </c>
      <c r="D21" s="500" t="s">
        <v>304</v>
      </c>
      <c r="E21" s="500"/>
      <c r="F21" s="500"/>
      <c r="G21" s="500"/>
      <c r="H21" s="500"/>
      <c r="I21" s="501"/>
      <c r="J21" s="206">
        <v>475</v>
      </c>
      <c r="K21" s="205">
        <v>183336</v>
      </c>
      <c r="L21" s="205" t="e">
        <f>#REF!</f>
        <v>#REF!</v>
      </c>
      <c r="M21" s="205" t="e">
        <f t="shared" si="0"/>
        <v>#REF!</v>
      </c>
    </row>
    <row r="22" spans="1:13" x14ac:dyDescent="0.35">
      <c r="A22" s="202"/>
      <c r="B22" s="203" t="s">
        <v>305</v>
      </c>
      <c r="C22" s="498" t="s">
        <v>306</v>
      </c>
      <c r="D22" s="498"/>
      <c r="E22" s="498"/>
      <c r="F22" s="498"/>
      <c r="G22" s="498"/>
      <c r="H22" s="498"/>
      <c r="I22" s="499"/>
      <c r="J22" s="206">
        <v>495</v>
      </c>
      <c r="K22" s="205">
        <v>382392</v>
      </c>
      <c r="L22" s="205" t="e">
        <f>#REF!</f>
        <v>#REF!</v>
      </c>
      <c r="M22" s="205" t="e">
        <f t="shared" si="0"/>
        <v>#REF!</v>
      </c>
    </row>
    <row r="23" spans="1:13" x14ac:dyDescent="0.35">
      <c r="A23" s="202"/>
      <c r="B23" s="207"/>
      <c r="C23" s="207" t="s">
        <v>307</v>
      </c>
      <c r="D23" s="500" t="s">
        <v>308</v>
      </c>
      <c r="E23" s="500"/>
      <c r="F23" s="500"/>
      <c r="G23" s="500"/>
      <c r="H23" s="500"/>
      <c r="I23" s="501"/>
      <c r="J23" s="206">
        <v>496</v>
      </c>
      <c r="K23" s="205">
        <v>49570</v>
      </c>
      <c r="L23" s="205" t="e">
        <f>#REF!</f>
        <v>#REF!</v>
      </c>
      <c r="M23" s="205" t="e">
        <f t="shared" si="0"/>
        <v>#REF!</v>
      </c>
    </row>
    <row r="24" spans="1:13" x14ac:dyDescent="0.35">
      <c r="A24" s="202"/>
      <c r="B24" s="207"/>
      <c r="C24" s="207" t="s">
        <v>309</v>
      </c>
      <c r="D24" s="500" t="s">
        <v>310</v>
      </c>
      <c r="E24" s="500"/>
      <c r="F24" s="500"/>
      <c r="G24" s="500"/>
      <c r="H24" s="500"/>
      <c r="I24" s="501"/>
      <c r="J24" s="206">
        <v>500</v>
      </c>
      <c r="K24" s="205">
        <v>332822</v>
      </c>
      <c r="L24" s="205" t="e">
        <f>#REF!</f>
        <v>#REF!</v>
      </c>
      <c r="M24" s="205" t="e">
        <f t="shared" si="0"/>
        <v>#REF!</v>
      </c>
    </row>
    <row r="25" spans="1:13" x14ac:dyDescent="0.35">
      <c r="A25" s="202"/>
      <c r="B25" s="203" t="s">
        <v>311</v>
      </c>
      <c r="C25" s="498" t="s">
        <v>312</v>
      </c>
      <c r="D25" s="498"/>
      <c r="E25" s="498"/>
      <c r="F25" s="498"/>
      <c r="G25" s="498"/>
      <c r="H25" s="498"/>
      <c r="I25" s="499"/>
      <c r="J25" s="206">
        <v>505</v>
      </c>
      <c r="K25" s="205">
        <v>3319740</v>
      </c>
      <c r="L25" s="205" t="e">
        <f>#REF!</f>
        <v>#REF!</v>
      </c>
      <c r="M25" s="205" t="e">
        <f t="shared" si="0"/>
        <v>#REF!</v>
      </c>
    </row>
    <row r="26" spans="1:13" x14ac:dyDescent="0.35">
      <c r="A26" s="202"/>
      <c r="B26" s="207"/>
      <c r="C26" s="207" t="s">
        <v>313</v>
      </c>
      <c r="D26" s="500" t="s">
        <v>314</v>
      </c>
      <c r="E26" s="500"/>
      <c r="F26" s="500"/>
      <c r="G26" s="500"/>
      <c r="H26" s="500"/>
      <c r="I26" s="501"/>
      <c r="J26" s="206">
        <v>506</v>
      </c>
      <c r="K26" s="205">
        <v>118859</v>
      </c>
      <c r="L26" s="205" t="e">
        <f>#REF!</f>
        <v>#REF!</v>
      </c>
      <c r="M26" s="205" t="e">
        <f t="shared" si="0"/>
        <v>#REF!</v>
      </c>
    </row>
    <row r="27" spans="1:13" x14ac:dyDescent="0.35">
      <c r="A27" s="202"/>
      <c r="B27" s="207"/>
      <c r="C27" s="207" t="s">
        <v>315</v>
      </c>
      <c r="D27" s="500" t="s">
        <v>316</v>
      </c>
      <c r="E27" s="500"/>
      <c r="F27" s="500"/>
      <c r="G27" s="500"/>
      <c r="H27" s="500"/>
      <c r="I27" s="501"/>
      <c r="J27" s="206">
        <v>507</v>
      </c>
      <c r="K27" s="205">
        <v>3200881</v>
      </c>
      <c r="L27" s="205" t="e">
        <f>#REF!</f>
        <v>#REF!</v>
      </c>
      <c r="M27" s="205" t="e">
        <f t="shared" si="0"/>
        <v>#REF!</v>
      </c>
    </row>
    <row r="28" spans="1:13" x14ac:dyDescent="0.35">
      <c r="A28" s="202"/>
      <c r="B28" s="203" t="s">
        <v>317</v>
      </c>
      <c r="C28" s="498" t="s">
        <v>318</v>
      </c>
      <c r="D28" s="498"/>
      <c r="E28" s="498"/>
      <c r="F28" s="498"/>
      <c r="G28" s="498"/>
      <c r="H28" s="498"/>
      <c r="I28" s="499"/>
      <c r="J28" s="206">
        <v>526</v>
      </c>
      <c r="K28" s="205">
        <v>208352</v>
      </c>
      <c r="L28" s="205" t="e">
        <f>#REF!</f>
        <v>#REF!</v>
      </c>
      <c r="M28" s="205" t="e">
        <f t="shared" si="0"/>
        <v>#REF!</v>
      </c>
    </row>
    <row r="29" spans="1:13" x14ac:dyDescent="0.35">
      <c r="A29" s="202"/>
      <c r="B29" s="207"/>
      <c r="C29" s="207" t="s">
        <v>319</v>
      </c>
      <c r="D29" s="500" t="s">
        <v>320</v>
      </c>
      <c r="E29" s="500"/>
      <c r="F29" s="500"/>
      <c r="G29" s="500"/>
      <c r="H29" s="500"/>
      <c r="I29" s="501"/>
      <c r="J29" s="206">
        <v>516</v>
      </c>
      <c r="K29" s="205">
        <v>60470</v>
      </c>
      <c r="L29" s="205" t="e">
        <f>#REF!</f>
        <v>#REF!</v>
      </c>
      <c r="M29" s="205" t="e">
        <f t="shared" si="0"/>
        <v>#REF!</v>
      </c>
    </row>
    <row r="30" spans="1:13" x14ac:dyDescent="0.35">
      <c r="A30" s="202"/>
      <c r="B30" s="207"/>
      <c r="C30" s="207" t="s">
        <v>321</v>
      </c>
      <c r="D30" s="500" t="s">
        <v>322</v>
      </c>
      <c r="E30" s="500"/>
      <c r="F30" s="500"/>
      <c r="G30" s="500"/>
      <c r="H30" s="500"/>
      <c r="I30" s="501"/>
      <c r="J30" s="206">
        <v>517</v>
      </c>
      <c r="K30" s="205">
        <v>147882</v>
      </c>
      <c r="L30" s="205" t="e">
        <f>#REF!</f>
        <v>#REF!</v>
      </c>
      <c r="M30" s="205" t="e">
        <f t="shared" si="0"/>
        <v>#REF!</v>
      </c>
    </row>
    <row r="31" spans="1:13" x14ac:dyDescent="0.35">
      <c r="A31" s="208"/>
      <c r="B31" s="502" t="s">
        <v>323</v>
      </c>
      <c r="C31" s="502"/>
      <c r="D31" s="502"/>
      <c r="E31" s="502"/>
      <c r="F31" s="502"/>
      <c r="G31" s="502"/>
      <c r="H31" s="502"/>
      <c r="I31" s="503"/>
      <c r="J31" s="209">
        <v>550</v>
      </c>
      <c r="K31" s="227">
        <f>K6+K7+K9+K11+K12+K13+K14+K16+K17+K18+K22+K25+K28</f>
        <v>47266549</v>
      </c>
      <c r="L31" s="227" t="e">
        <f>L6+L7+L9+L11+L12+L13+L14+L16+L17+L18+L22+L25+L28</f>
        <v>#REF!</v>
      </c>
      <c r="M31" s="227" t="e">
        <f>SUM(M6:M30)</f>
        <v>#REF!</v>
      </c>
    </row>
    <row r="32" spans="1:13" x14ac:dyDescent="0.35">
      <c r="A32" s="202"/>
      <c r="B32" s="210" t="s">
        <v>324</v>
      </c>
      <c r="C32" s="504" t="s">
        <v>325</v>
      </c>
      <c r="D32" s="504"/>
      <c r="E32" s="504"/>
      <c r="F32" s="504"/>
      <c r="G32" s="504"/>
      <c r="H32" s="504"/>
      <c r="I32" s="505"/>
      <c r="J32" s="204">
        <v>565</v>
      </c>
      <c r="K32" s="205">
        <v>132099</v>
      </c>
      <c r="L32" s="205" t="e">
        <f>#REF!</f>
        <v>#REF!</v>
      </c>
      <c r="M32" s="205" t="e">
        <f t="shared" si="0"/>
        <v>#REF!</v>
      </c>
    </row>
    <row r="33" spans="1:13" x14ac:dyDescent="0.35">
      <c r="A33" s="202"/>
      <c r="B33" s="203" t="s">
        <v>326</v>
      </c>
      <c r="C33" s="498" t="s">
        <v>327</v>
      </c>
      <c r="D33" s="498"/>
      <c r="E33" s="498"/>
      <c r="F33" s="498"/>
      <c r="G33" s="498"/>
      <c r="H33" s="498"/>
      <c r="I33" s="499"/>
      <c r="J33" s="206">
        <v>568</v>
      </c>
      <c r="K33" s="205">
        <v>41171740</v>
      </c>
      <c r="L33" s="205" t="e">
        <f>#REF!</f>
        <v>#REF!</v>
      </c>
      <c r="M33" s="205" t="e">
        <f t="shared" si="0"/>
        <v>#REF!</v>
      </c>
    </row>
    <row r="34" spans="1:13" s="211" customFormat="1" x14ac:dyDescent="0.35">
      <c r="A34" s="202"/>
      <c r="B34" s="207"/>
      <c r="C34" s="207" t="s">
        <v>328</v>
      </c>
      <c r="D34" s="500" t="s">
        <v>329</v>
      </c>
      <c r="E34" s="500"/>
      <c r="F34" s="500"/>
      <c r="G34" s="500"/>
      <c r="H34" s="500"/>
      <c r="I34" s="501"/>
      <c r="J34" s="206">
        <v>844</v>
      </c>
      <c r="K34" s="205">
        <v>9121</v>
      </c>
      <c r="L34" s="205" t="e">
        <f>#REF!</f>
        <v>#REF!</v>
      </c>
      <c r="M34" s="205" t="e">
        <f t="shared" si="0"/>
        <v>#REF!</v>
      </c>
    </row>
    <row r="35" spans="1:13" x14ac:dyDescent="0.35">
      <c r="A35" s="202"/>
      <c r="B35" s="203" t="s">
        <v>281</v>
      </c>
      <c r="C35" s="498" t="s">
        <v>285</v>
      </c>
      <c r="D35" s="498"/>
      <c r="E35" s="498"/>
      <c r="F35" s="498"/>
      <c r="G35" s="498"/>
      <c r="H35" s="498"/>
      <c r="I35" s="499"/>
      <c r="J35" s="206">
        <v>895</v>
      </c>
      <c r="K35" s="205">
        <v>77296</v>
      </c>
      <c r="L35" s="205" t="e">
        <f>#REF!</f>
        <v>#REF!</v>
      </c>
      <c r="M35" s="205" t="e">
        <f t="shared" si="0"/>
        <v>#REF!</v>
      </c>
    </row>
    <row r="36" spans="1:13" x14ac:dyDescent="0.35">
      <c r="A36" s="202"/>
      <c r="B36" s="203" t="s">
        <v>330</v>
      </c>
      <c r="C36" s="498" t="s">
        <v>331</v>
      </c>
      <c r="D36" s="498"/>
      <c r="E36" s="498"/>
      <c r="F36" s="498"/>
      <c r="G36" s="498"/>
      <c r="H36" s="498"/>
      <c r="I36" s="499"/>
      <c r="J36" s="206">
        <v>910</v>
      </c>
      <c r="K36" s="205">
        <v>851178</v>
      </c>
      <c r="L36" s="205" t="e">
        <f>#REF!</f>
        <v>#REF!</v>
      </c>
      <c r="M36" s="205" t="e">
        <f t="shared" si="0"/>
        <v>#REF!</v>
      </c>
    </row>
    <row r="37" spans="1:13" x14ac:dyDescent="0.35">
      <c r="A37" s="202"/>
      <c r="B37" s="203" t="s">
        <v>284</v>
      </c>
      <c r="C37" s="498" t="s">
        <v>332</v>
      </c>
      <c r="D37" s="498"/>
      <c r="E37" s="498"/>
      <c r="F37" s="498"/>
      <c r="G37" s="498"/>
      <c r="H37" s="498"/>
      <c r="I37" s="499"/>
      <c r="J37" s="206">
        <v>915</v>
      </c>
      <c r="K37" s="205">
        <v>521056</v>
      </c>
      <c r="L37" s="205" t="e">
        <f>#REF!</f>
        <v>#REF!</v>
      </c>
      <c r="M37" s="205" t="e">
        <f t="shared" si="0"/>
        <v>#REF!</v>
      </c>
    </row>
    <row r="38" spans="1:13" x14ac:dyDescent="0.35">
      <c r="A38" s="202"/>
      <c r="B38" s="207"/>
      <c r="C38" s="207" t="s">
        <v>333</v>
      </c>
      <c r="D38" s="500" t="s">
        <v>334</v>
      </c>
      <c r="E38" s="500"/>
      <c r="F38" s="500"/>
      <c r="G38" s="500"/>
      <c r="H38" s="500"/>
      <c r="I38" s="501"/>
      <c r="J38" s="206">
        <v>916</v>
      </c>
      <c r="K38" s="205">
        <v>223761</v>
      </c>
      <c r="L38" s="205" t="e">
        <f>#REF!</f>
        <v>#REF!</v>
      </c>
      <c r="M38" s="205" t="e">
        <f t="shared" si="0"/>
        <v>#REF!</v>
      </c>
    </row>
    <row r="39" spans="1:13" x14ac:dyDescent="0.35">
      <c r="A39" s="202"/>
      <c r="B39" s="207"/>
      <c r="C39" s="207" t="s">
        <v>335</v>
      </c>
      <c r="D39" s="500" t="s">
        <v>336</v>
      </c>
      <c r="E39" s="500"/>
      <c r="F39" s="500"/>
      <c r="G39" s="500"/>
      <c r="H39" s="500"/>
      <c r="I39" s="501"/>
      <c r="J39" s="206">
        <v>922</v>
      </c>
      <c r="K39" s="205">
        <v>4803</v>
      </c>
      <c r="L39" s="205" t="e">
        <f>#REF!</f>
        <v>#REF!</v>
      </c>
      <c r="M39" s="205" t="e">
        <f t="shared" si="0"/>
        <v>#REF!</v>
      </c>
    </row>
    <row r="40" spans="1:13" x14ac:dyDescent="0.35">
      <c r="A40" s="202"/>
      <c r="B40" s="207"/>
      <c r="C40" s="207" t="s">
        <v>337</v>
      </c>
      <c r="D40" s="500" t="s">
        <v>338</v>
      </c>
      <c r="E40" s="500"/>
      <c r="F40" s="500"/>
      <c r="G40" s="500"/>
      <c r="H40" s="500"/>
      <c r="I40" s="501"/>
      <c r="J40" s="206">
        <v>923</v>
      </c>
      <c r="K40" s="205">
        <v>98023</v>
      </c>
      <c r="L40" s="205" t="e">
        <f>#REF!</f>
        <v>#REF!</v>
      </c>
      <c r="M40" s="205" t="e">
        <f t="shared" si="0"/>
        <v>#REF!</v>
      </c>
    </row>
    <row r="41" spans="1:13" x14ac:dyDescent="0.35">
      <c r="A41" s="202"/>
      <c r="B41" s="207"/>
      <c r="C41" s="207" t="s">
        <v>339</v>
      </c>
      <c r="D41" s="500" t="s">
        <v>340</v>
      </c>
      <c r="E41" s="500"/>
      <c r="F41" s="500"/>
      <c r="G41" s="500"/>
      <c r="H41" s="500"/>
      <c r="I41" s="501"/>
      <c r="J41" s="206">
        <v>927</v>
      </c>
      <c r="K41" s="205">
        <v>194469</v>
      </c>
      <c r="L41" s="205" t="e">
        <f>#REF!</f>
        <v>#REF!</v>
      </c>
      <c r="M41" s="205" t="e">
        <f t="shared" si="0"/>
        <v>#REF!</v>
      </c>
    </row>
    <row r="42" spans="1:13" x14ac:dyDescent="0.35">
      <c r="A42" s="202"/>
      <c r="B42" s="203" t="s">
        <v>286</v>
      </c>
      <c r="C42" s="498" t="s">
        <v>341</v>
      </c>
      <c r="D42" s="498"/>
      <c r="E42" s="498"/>
      <c r="F42" s="498"/>
      <c r="G42" s="498"/>
      <c r="H42" s="498"/>
      <c r="I42" s="499"/>
      <c r="J42" s="206">
        <v>930</v>
      </c>
      <c r="K42" s="205">
        <v>203214</v>
      </c>
      <c r="L42" s="205" t="e">
        <f>#REF!</f>
        <v>#REF!</v>
      </c>
      <c r="M42" s="205" t="e">
        <f t="shared" si="0"/>
        <v>#REF!</v>
      </c>
    </row>
    <row r="43" spans="1:13" x14ac:dyDescent="0.35">
      <c r="A43" s="202"/>
      <c r="B43" s="207"/>
      <c r="C43" s="207" t="s">
        <v>342</v>
      </c>
      <c r="D43" s="500" t="s">
        <v>314</v>
      </c>
      <c r="E43" s="500"/>
      <c r="F43" s="500"/>
      <c r="G43" s="500"/>
      <c r="H43" s="500"/>
      <c r="I43" s="501"/>
      <c r="J43" s="206">
        <v>931</v>
      </c>
      <c r="K43" s="205">
        <v>14261</v>
      </c>
      <c r="L43" s="205" t="e">
        <f>#REF!</f>
        <v>#REF!</v>
      </c>
      <c r="M43" s="205" t="e">
        <f t="shared" si="0"/>
        <v>#REF!</v>
      </c>
    </row>
    <row r="44" spans="1:13" x14ac:dyDescent="0.35">
      <c r="A44" s="202"/>
      <c r="B44" s="207"/>
      <c r="C44" s="207" t="s">
        <v>343</v>
      </c>
      <c r="D44" s="500" t="s">
        <v>316</v>
      </c>
      <c r="E44" s="500"/>
      <c r="F44" s="500"/>
      <c r="G44" s="500"/>
      <c r="H44" s="500"/>
      <c r="I44" s="501"/>
      <c r="J44" s="206">
        <v>932</v>
      </c>
      <c r="K44" s="205">
        <v>188953</v>
      </c>
      <c r="L44" s="205" t="e">
        <f>#REF!</f>
        <v>#REF!</v>
      </c>
      <c r="M44" s="205" t="e">
        <f t="shared" si="0"/>
        <v>#REF!</v>
      </c>
    </row>
    <row r="45" spans="1:13" x14ac:dyDescent="0.35">
      <c r="A45" s="202"/>
      <c r="B45" s="203" t="s">
        <v>292</v>
      </c>
      <c r="C45" s="498" t="s">
        <v>344</v>
      </c>
      <c r="D45" s="498"/>
      <c r="E45" s="498"/>
      <c r="F45" s="498"/>
      <c r="G45" s="498"/>
      <c r="H45" s="498"/>
      <c r="I45" s="499"/>
      <c r="J45" s="206">
        <v>956</v>
      </c>
      <c r="K45" s="205">
        <v>199290</v>
      </c>
      <c r="L45" s="205" t="e">
        <f>#REF!</f>
        <v>#REF!</v>
      </c>
      <c r="M45" s="205" t="e">
        <f t="shared" ref="M45:M70" si="1">K45-L45</f>
        <v>#REF!</v>
      </c>
    </row>
    <row r="46" spans="1:13" x14ac:dyDescent="0.35">
      <c r="A46" s="208"/>
      <c r="B46" s="502" t="s">
        <v>345</v>
      </c>
      <c r="C46" s="502"/>
      <c r="D46" s="502"/>
      <c r="E46" s="502"/>
      <c r="F46" s="502"/>
      <c r="G46" s="502"/>
      <c r="H46" s="502"/>
      <c r="I46" s="503"/>
      <c r="J46" s="209">
        <v>1000</v>
      </c>
      <c r="K46" s="227">
        <f>K32+K33+K35+K36+K37+K42+K45</f>
        <v>43155873</v>
      </c>
      <c r="L46" s="227" t="e">
        <f>#REF!</f>
        <v>#REF!</v>
      </c>
      <c r="M46" s="227" t="e">
        <f>M32+M33+M35+M36+M37+M42+M45</f>
        <v>#REF!</v>
      </c>
    </row>
    <row r="47" spans="1:13" x14ac:dyDescent="0.35">
      <c r="A47" s="202"/>
      <c r="B47" s="210" t="s">
        <v>324</v>
      </c>
      <c r="C47" s="504" t="s">
        <v>346</v>
      </c>
      <c r="D47" s="504"/>
      <c r="E47" s="504"/>
      <c r="F47" s="504"/>
      <c r="G47" s="504"/>
      <c r="H47" s="504"/>
      <c r="I47" s="505"/>
      <c r="J47" s="204">
        <v>1020</v>
      </c>
      <c r="K47" s="205">
        <v>4140160</v>
      </c>
      <c r="L47" s="205" t="e">
        <f>#REF!+#REF!+#REF!+#REF!+#REF!+#REF!</f>
        <v>#REF!</v>
      </c>
      <c r="M47" s="205" t="e">
        <f t="shared" si="1"/>
        <v>#REF!</v>
      </c>
    </row>
    <row r="48" spans="1:13" x14ac:dyDescent="0.35">
      <c r="A48" s="202"/>
      <c r="B48" s="207"/>
      <c r="C48" s="207" t="s">
        <v>347</v>
      </c>
      <c r="D48" s="500" t="s">
        <v>348</v>
      </c>
      <c r="E48" s="500"/>
      <c r="F48" s="500"/>
      <c r="G48" s="500"/>
      <c r="H48" s="500"/>
      <c r="I48" s="501"/>
      <c r="J48" s="206">
        <v>1021</v>
      </c>
      <c r="K48" s="205">
        <v>2453657</v>
      </c>
      <c r="L48" s="205" t="e">
        <f>#REF!</f>
        <v>#REF!</v>
      </c>
      <c r="M48" s="205" t="e">
        <f t="shared" si="1"/>
        <v>#REF!</v>
      </c>
    </row>
    <row r="49" spans="1:14" x14ac:dyDescent="0.35">
      <c r="A49" s="202"/>
      <c r="B49" s="207"/>
      <c r="C49" s="207"/>
      <c r="D49" s="207" t="s">
        <v>349</v>
      </c>
      <c r="E49" s="500" t="s">
        <v>350</v>
      </c>
      <c r="F49" s="500"/>
      <c r="G49" s="500"/>
      <c r="H49" s="500"/>
      <c r="I49" s="501"/>
      <c r="J49" s="206">
        <v>1022</v>
      </c>
      <c r="K49" s="205">
        <v>2453657</v>
      </c>
      <c r="L49" s="205" t="e">
        <f>#REF!</f>
        <v>#REF!</v>
      </c>
      <c r="M49" s="205" t="e">
        <f t="shared" si="1"/>
        <v>#REF!</v>
      </c>
    </row>
    <row r="50" spans="1:14" x14ac:dyDescent="0.35">
      <c r="A50" s="202"/>
      <c r="B50" s="207"/>
      <c r="C50" s="207" t="s">
        <v>351</v>
      </c>
      <c r="D50" s="500" t="s">
        <v>352</v>
      </c>
      <c r="E50" s="500"/>
      <c r="F50" s="500"/>
      <c r="G50" s="500"/>
      <c r="H50" s="500"/>
      <c r="I50" s="501"/>
      <c r="J50" s="206">
        <v>1030</v>
      </c>
      <c r="K50" s="205">
        <v>433901</v>
      </c>
      <c r="L50" s="205" t="e">
        <f>#REF!</f>
        <v>#REF!</v>
      </c>
      <c r="M50" s="205" t="e">
        <f t="shared" si="1"/>
        <v>#REF!</v>
      </c>
    </row>
    <row r="51" spans="1:14" x14ac:dyDescent="0.35">
      <c r="A51" s="202"/>
      <c r="B51" s="207"/>
      <c r="C51" s="207" t="s">
        <v>353</v>
      </c>
      <c r="D51" s="500" t="s">
        <v>354</v>
      </c>
      <c r="E51" s="500"/>
      <c r="F51" s="500"/>
      <c r="G51" s="500"/>
      <c r="H51" s="500"/>
      <c r="I51" s="501"/>
      <c r="J51" s="206">
        <v>1031</v>
      </c>
      <c r="K51" s="205">
        <v>1146474</v>
      </c>
      <c r="L51" s="205" t="e">
        <f>#REF!+#REF!</f>
        <v>#REF!</v>
      </c>
      <c r="M51" s="205" t="e">
        <f t="shared" si="1"/>
        <v>#REF!</v>
      </c>
      <c r="N51" s="179" t="s">
        <v>355</v>
      </c>
    </row>
    <row r="52" spans="1:14" x14ac:dyDescent="0.35">
      <c r="A52" s="202"/>
      <c r="B52" s="207"/>
      <c r="C52" s="207"/>
      <c r="D52" s="207" t="s">
        <v>356</v>
      </c>
      <c r="E52" s="500" t="s">
        <v>357</v>
      </c>
      <c r="F52" s="500"/>
      <c r="G52" s="500"/>
      <c r="H52" s="500"/>
      <c r="I52" s="501"/>
      <c r="J52" s="206">
        <v>1033</v>
      </c>
      <c r="K52" s="205">
        <v>1189243</v>
      </c>
      <c r="L52" s="205" t="e">
        <f>#REF!</f>
        <v>#REF!</v>
      </c>
      <c r="M52" s="205" t="e">
        <f t="shared" si="1"/>
        <v>#REF!</v>
      </c>
    </row>
    <row r="53" spans="1:14" x14ac:dyDescent="0.35">
      <c r="A53" s="202"/>
      <c r="B53" s="207"/>
      <c r="C53" s="207"/>
      <c r="D53" s="207" t="s">
        <v>358</v>
      </c>
      <c r="E53" s="500" t="s">
        <v>359</v>
      </c>
      <c r="F53" s="500"/>
      <c r="G53" s="500"/>
      <c r="H53" s="500"/>
      <c r="I53" s="501"/>
      <c r="J53" s="206">
        <v>1036</v>
      </c>
      <c r="K53" s="205">
        <v>-42769</v>
      </c>
      <c r="L53" s="205" t="e">
        <f>#REF!</f>
        <v>#REF!</v>
      </c>
      <c r="M53" s="205" t="e">
        <f t="shared" si="1"/>
        <v>#REF!</v>
      </c>
    </row>
    <row r="54" spans="1:14" x14ac:dyDescent="0.35">
      <c r="A54" s="202"/>
      <c r="B54" s="207"/>
      <c r="C54" s="212" t="s">
        <v>360</v>
      </c>
      <c r="D54" s="500" t="s">
        <v>361</v>
      </c>
      <c r="E54" s="500"/>
      <c r="F54" s="500"/>
      <c r="G54" s="500"/>
      <c r="H54" s="500"/>
      <c r="I54" s="501"/>
      <c r="J54" s="206">
        <v>1050</v>
      </c>
      <c r="K54" s="205">
        <v>-223900</v>
      </c>
      <c r="L54" s="205" t="e">
        <f>#REF!</f>
        <v>#REF!</v>
      </c>
      <c r="M54" s="205" t="e">
        <f t="shared" si="1"/>
        <v>#REF!</v>
      </c>
    </row>
    <row r="55" spans="1:14" x14ac:dyDescent="0.35">
      <c r="A55" s="202"/>
      <c r="B55" s="207"/>
      <c r="C55" s="207" t="s">
        <v>362</v>
      </c>
      <c r="D55" s="500" t="s">
        <v>363</v>
      </c>
      <c r="E55" s="500"/>
      <c r="F55" s="500"/>
      <c r="G55" s="500"/>
      <c r="H55" s="500"/>
      <c r="I55" s="501"/>
      <c r="J55" s="206">
        <v>1065</v>
      </c>
      <c r="K55" s="205">
        <v>330028</v>
      </c>
      <c r="L55" s="205" t="e">
        <f>#REF!</f>
        <v>#REF!</v>
      </c>
      <c r="M55" s="205" t="e">
        <f t="shared" si="1"/>
        <v>#REF!</v>
      </c>
    </row>
    <row r="56" spans="1:14" x14ac:dyDescent="0.35">
      <c r="A56" s="202"/>
      <c r="B56" s="207"/>
      <c r="C56" s="212" t="s">
        <v>364</v>
      </c>
      <c r="D56" s="500" t="s">
        <v>365</v>
      </c>
      <c r="E56" s="500"/>
      <c r="F56" s="500"/>
      <c r="G56" s="500"/>
      <c r="H56" s="500"/>
      <c r="I56" s="501"/>
      <c r="J56" s="206">
        <v>1070</v>
      </c>
      <c r="K56" s="205">
        <v>0</v>
      </c>
      <c r="L56" s="205"/>
      <c r="M56" s="205">
        <f t="shared" si="1"/>
        <v>0</v>
      </c>
    </row>
    <row r="57" spans="1:14" x14ac:dyDescent="0.35">
      <c r="A57" s="202"/>
      <c r="B57" s="203" t="s">
        <v>275</v>
      </c>
      <c r="C57" s="498" t="s">
        <v>366</v>
      </c>
      <c r="D57" s="498"/>
      <c r="E57" s="498"/>
      <c r="F57" s="498"/>
      <c r="G57" s="498"/>
      <c r="H57" s="498"/>
      <c r="I57" s="499"/>
      <c r="J57" s="206">
        <v>1005</v>
      </c>
      <c r="K57" s="205">
        <v>-29830</v>
      </c>
      <c r="L57" s="205" t="e">
        <f>#REF!</f>
        <v>#REF!</v>
      </c>
      <c r="M57" s="205" t="e">
        <f t="shared" si="1"/>
        <v>#REF!</v>
      </c>
    </row>
    <row r="58" spans="1:14" x14ac:dyDescent="0.35">
      <c r="A58" s="202"/>
      <c r="B58" s="207"/>
      <c r="C58" s="207" t="s">
        <v>367</v>
      </c>
      <c r="D58" s="500" t="s">
        <v>368</v>
      </c>
      <c r="E58" s="500"/>
      <c r="F58" s="500"/>
      <c r="G58" s="500"/>
      <c r="H58" s="500"/>
      <c r="I58" s="501"/>
      <c r="J58" s="206">
        <v>1006</v>
      </c>
      <c r="K58" s="205">
        <v>-72</v>
      </c>
      <c r="L58" s="205" t="e">
        <f>#REF!+#REF!</f>
        <v>#REF!</v>
      </c>
      <c r="M58" s="205" t="e">
        <f t="shared" si="1"/>
        <v>#REF!</v>
      </c>
    </row>
    <row r="59" spans="1:14" x14ac:dyDescent="0.35">
      <c r="A59" s="202"/>
      <c r="B59" s="207"/>
      <c r="C59" s="207" t="s">
        <v>369</v>
      </c>
      <c r="D59" s="500" t="s">
        <v>370</v>
      </c>
      <c r="E59" s="500"/>
      <c r="F59" s="500"/>
      <c r="G59" s="500"/>
      <c r="H59" s="500"/>
      <c r="I59" s="501"/>
      <c r="J59" s="206">
        <v>1011</v>
      </c>
      <c r="K59" s="205">
        <v>-21857</v>
      </c>
      <c r="L59" s="205" t="e">
        <f>#REF!</f>
        <v>#REF!</v>
      </c>
      <c r="M59" s="205" t="e">
        <f t="shared" si="1"/>
        <v>#REF!</v>
      </c>
    </row>
    <row r="60" spans="1:14" x14ac:dyDescent="0.35">
      <c r="A60" s="202"/>
      <c r="B60" s="207"/>
      <c r="C60" s="207" t="s">
        <v>371</v>
      </c>
      <c r="D60" s="500" t="s">
        <v>372</v>
      </c>
      <c r="E60" s="500"/>
      <c r="F60" s="500"/>
      <c r="G60" s="500"/>
      <c r="H60" s="500"/>
      <c r="I60" s="501"/>
      <c r="J60" s="206">
        <v>1013</v>
      </c>
      <c r="K60" s="205">
        <v>-20</v>
      </c>
      <c r="L60" s="205" t="e">
        <f>#REF!</f>
        <v>#REF!</v>
      </c>
      <c r="M60" s="205" t="e">
        <f t="shared" si="1"/>
        <v>#REF!</v>
      </c>
    </row>
    <row r="61" spans="1:14" x14ac:dyDescent="0.35">
      <c r="A61" s="202"/>
      <c r="B61" s="207"/>
      <c r="C61" s="207" t="s">
        <v>373</v>
      </c>
      <c r="D61" s="500" t="s">
        <v>374</v>
      </c>
      <c r="E61" s="500"/>
      <c r="F61" s="500"/>
      <c r="G61" s="500"/>
      <c r="H61" s="500"/>
      <c r="I61" s="501"/>
      <c r="J61" s="206">
        <v>1015</v>
      </c>
      <c r="K61" s="205">
        <v>-12231</v>
      </c>
      <c r="L61" s="205" t="e">
        <f>#REF!</f>
        <v>#REF!</v>
      </c>
      <c r="M61" s="205" t="e">
        <f t="shared" si="1"/>
        <v>#REF!</v>
      </c>
    </row>
    <row r="62" spans="1:14" x14ac:dyDescent="0.35">
      <c r="A62" s="202"/>
      <c r="B62" s="207"/>
      <c r="C62" s="207" t="s">
        <v>375</v>
      </c>
      <c r="D62" s="500" t="s">
        <v>376</v>
      </c>
      <c r="E62" s="500"/>
      <c r="F62" s="500"/>
      <c r="G62" s="500"/>
      <c r="H62" s="500"/>
      <c r="I62" s="501"/>
      <c r="J62" s="206">
        <v>1016</v>
      </c>
      <c r="K62" s="205">
        <v>4350</v>
      </c>
      <c r="L62" s="205" t="e">
        <f>#REF!</f>
        <v>#REF!</v>
      </c>
      <c r="M62" s="205" t="e">
        <f t="shared" si="1"/>
        <v>#REF!</v>
      </c>
    </row>
    <row r="63" spans="1:14" x14ac:dyDescent="0.35">
      <c r="A63" s="202"/>
      <c r="B63" s="203" t="s">
        <v>326</v>
      </c>
      <c r="C63" s="498" t="s">
        <v>377</v>
      </c>
      <c r="D63" s="498"/>
      <c r="E63" s="498"/>
      <c r="F63" s="498"/>
      <c r="G63" s="498"/>
      <c r="H63" s="498"/>
      <c r="I63" s="499"/>
      <c r="J63" s="206">
        <v>1001</v>
      </c>
      <c r="K63" s="205">
        <v>346</v>
      </c>
      <c r="L63" s="205" t="e">
        <f>#REF!</f>
        <v>#REF!</v>
      </c>
      <c r="M63" s="205" t="e">
        <f t="shared" si="1"/>
        <v>#REF!</v>
      </c>
    </row>
    <row r="64" spans="1:14" x14ac:dyDescent="0.35">
      <c r="A64" s="202"/>
      <c r="B64" s="207"/>
      <c r="C64" s="207" t="s">
        <v>378</v>
      </c>
      <c r="D64" s="500" t="s">
        <v>379</v>
      </c>
      <c r="E64" s="500"/>
      <c r="F64" s="500"/>
      <c r="G64" s="500"/>
      <c r="H64" s="500"/>
      <c r="I64" s="501"/>
      <c r="J64" s="206">
        <v>1002</v>
      </c>
      <c r="K64" s="205">
        <v>2</v>
      </c>
      <c r="L64" s="205" t="e">
        <f>#REF!</f>
        <v>#REF!</v>
      </c>
      <c r="M64" s="205" t="e">
        <f t="shared" si="1"/>
        <v>#REF!</v>
      </c>
    </row>
    <row r="65" spans="1:14" x14ac:dyDescent="0.35">
      <c r="A65" s="202"/>
      <c r="B65" s="207"/>
      <c r="C65" s="207" t="s">
        <v>380</v>
      </c>
      <c r="D65" s="500" t="s">
        <v>381</v>
      </c>
      <c r="E65" s="500"/>
      <c r="F65" s="500"/>
      <c r="G65" s="500"/>
      <c r="H65" s="500"/>
      <c r="I65" s="501"/>
      <c r="J65" s="206">
        <v>1003</v>
      </c>
      <c r="K65" s="205">
        <v>344</v>
      </c>
      <c r="L65" s="205" t="e">
        <f>#REF!</f>
        <v>#REF!</v>
      </c>
      <c r="M65" s="205" t="e">
        <f t="shared" si="1"/>
        <v>#REF!</v>
      </c>
    </row>
    <row r="66" spans="1:14" x14ac:dyDescent="0.35">
      <c r="A66" s="208"/>
      <c r="B66" s="502" t="s">
        <v>382</v>
      </c>
      <c r="C66" s="502"/>
      <c r="D66" s="502"/>
      <c r="E66" s="502"/>
      <c r="F66" s="502"/>
      <c r="G66" s="502"/>
      <c r="H66" s="502"/>
      <c r="I66" s="503"/>
      <c r="J66" s="206">
        <v>1095</v>
      </c>
      <c r="K66" s="205">
        <f>4157676-47000</f>
        <v>4110676</v>
      </c>
      <c r="L66" s="205" t="e">
        <f>#REF!</f>
        <v>#REF!</v>
      </c>
      <c r="M66" s="205" t="e">
        <f t="shared" si="1"/>
        <v>#REF!</v>
      </c>
    </row>
    <row r="67" spans="1:14" x14ac:dyDescent="0.35">
      <c r="A67" s="213"/>
      <c r="B67" s="506" t="s">
        <v>383</v>
      </c>
      <c r="C67" s="506"/>
      <c r="D67" s="506"/>
      <c r="E67" s="506"/>
      <c r="F67" s="506"/>
      <c r="G67" s="506"/>
      <c r="H67" s="506"/>
      <c r="I67" s="507"/>
      <c r="J67" s="209">
        <v>1100</v>
      </c>
      <c r="K67" s="205">
        <v>47313549</v>
      </c>
      <c r="L67" s="205" t="e">
        <f>#REF!+47000</f>
        <v>#REF!</v>
      </c>
      <c r="M67" s="205" t="e">
        <f t="shared" si="1"/>
        <v>#REF!</v>
      </c>
    </row>
    <row r="68" spans="1:14" x14ac:dyDescent="0.35">
      <c r="A68" s="202"/>
      <c r="B68" s="203" t="s">
        <v>273</v>
      </c>
      <c r="C68" s="504" t="s">
        <v>384</v>
      </c>
      <c r="D68" s="504"/>
      <c r="E68" s="504"/>
      <c r="F68" s="504"/>
      <c r="G68" s="504"/>
      <c r="H68" s="504"/>
      <c r="I68" s="505"/>
      <c r="J68" s="204">
        <v>1101</v>
      </c>
      <c r="K68" s="205">
        <v>1163506</v>
      </c>
      <c r="L68" s="205" t="e">
        <f>#REF!</f>
        <v>#REF!</v>
      </c>
      <c r="M68" s="205" t="e">
        <f t="shared" si="1"/>
        <v>#REF!</v>
      </c>
      <c r="N68" s="179" t="s">
        <v>385</v>
      </c>
    </row>
    <row r="69" spans="1:14" x14ac:dyDescent="0.35">
      <c r="A69" s="208"/>
      <c r="B69" s="214" t="s">
        <v>275</v>
      </c>
      <c r="C69" s="502" t="s">
        <v>386</v>
      </c>
      <c r="D69" s="502"/>
      <c r="E69" s="502"/>
      <c r="F69" s="502"/>
      <c r="G69" s="502"/>
      <c r="H69" s="502"/>
      <c r="I69" s="503"/>
      <c r="J69" s="209">
        <v>1125</v>
      </c>
      <c r="K69" s="215">
        <v>3562549</v>
      </c>
      <c r="L69" s="215" t="e">
        <f>#REF!</f>
        <v>#REF!</v>
      </c>
      <c r="M69" s="205" t="e">
        <f t="shared" si="1"/>
        <v>#REF!</v>
      </c>
    </row>
    <row r="70" spans="1:14" x14ac:dyDescent="0.35">
      <c r="E70" s="216"/>
      <c r="F70" s="217"/>
      <c r="G70" s="216"/>
      <c r="H70" s="218"/>
      <c r="I70" s="218"/>
      <c r="J70" s="218"/>
      <c r="K70" s="233">
        <f>K68+K69</f>
        <v>4726055</v>
      </c>
      <c r="L70" s="233" t="e">
        <f>L68+L69</f>
        <v>#REF!</v>
      </c>
      <c r="M70" s="227" t="e">
        <f t="shared" si="1"/>
        <v>#REF!</v>
      </c>
    </row>
    <row r="71" spans="1:14" x14ac:dyDescent="0.35">
      <c r="B71" s="219"/>
      <c r="C71" s="220"/>
      <c r="D71" s="220"/>
      <c r="E71" s="216"/>
      <c r="F71" s="217"/>
      <c r="G71" s="216"/>
      <c r="H71" s="218"/>
      <c r="I71" s="218"/>
      <c r="J71" s="218"/>
      <c r="K71" s="221">
        <v>0</v>
      </c>
      <c r="L71" s="221"/>
      <c r="M71" s="221"/>
    </row>
    <row r="72" spans="1:14" x14ac:dyDescent="0.35">
      <c r="B72" s="220"/>
      <c r="C72" s="220"/>
      <c r="D72" s="220"/>
      <c r="E72" s="216"/>
      <c r="F72" s="217"/>
      <c r="G72" s="216"/>
      <c r="H72" s="218"/>
      <c r="I72" s="218"/>
      <c r="J72" s="218"/>
      <c r="K72" s="222">
        <v>0</v>
      </c>
      <c r="L72" s="222"/>
      <c r="M72" s="222"/>
    </row>
    <row r="73" spans="1:14" x14ac:dyDescent="0.35">
      <c r="B73" s="220"/>
      <c r="C73" s="220"/>
      <c r="D73" s="220"/>
      <c r="E73" s="216"/>
      <c r="F73" s="223"/>
      <c r="G73" s="223"/>
      <c r="H73" s="223"/>
      <c r="I73" s="223"/>
      <c r="J73" s="223"/>
      <c r="K73" s="221"/>
      <c r="L73" s="221"/>
      <c r="M73" s="221"/>
    </row>
    <row r="74" spans="1:14" x14ac:dyDescent="0.35">
      <c r="B74" s="220"/>
      <c r="C74" s="220"/>
      <c r="D74" s="220"/>
      <c r="E74" s="216"/>
      <c r="F74" s="223"/>
      <c r="G74" s="223"/>
      <c r="H74" s="223"/>
      <c r="I74" s="223"/>
      <c r="J74" s="223"/>
      <c r="K74" s="218"/>
      <c r="L74" s="218"/>
      <c r="M74" s="218"/>
    </row>
    <row r="75" spans="1:14" x14ac:dyDescent="0.35">
      <c r="B75" s="220"/>
      <c r="C75" s="220"/>
      <c r="D75" s="220"/>
      <c r="E75" s="216"/>
      <c r="F75" s="217"/>
      <c r="G75" s="216"/>
      <c r="H75" s="218"/>
      <c r="I75" s="218"/>
      <c r="J75" s="218"/>
      <c r="K75" s="218"/>
      <c r="L75" s="218"/>
      <c r="M75" s="218"/>
    </row>
    <row r="76" spans="1:14" x14ac:dyDescent="0.35">
      <c r="B76" s="220"/>
      <c r="C76" s="220"/>
      <c r="D76" s="220"/>
      <c r="E76" s="216"/>
      <c r="F76" s="223"/>
      <c r="G76" s="223"/>
      <c r="H76" s="223"/>
      <c r="I76" s="223"/>
      <c r="J76" s="223"/>
      <c r="K76" s="218"/>
      <c r="L76" s="218"/>
      <c r="M76" s="218"/>
    </row>
    <row r="77" spans="1:14" x14ac:dyDescent="0.35">
      <c r="B77" s="220"/>
      <c r="C77" s="220"/>
      <c r="D77" s="220"/>
      <c r="E77" s="216"/>
      <c r="F77" s="223"/>
      <c r="G77" s="223"/>
      <c r="H77" s="223"/>
      <c r="I77" s="223"/>
      <c r="J77" s="223"/>
      <c r="K77" s="218"/>
      <c r="L77" s="218"/>
      <c r="M77" s="218"/>
    </row>
    <row r="78" spans="1:14" x14ac:dyDescent="0.35">
      <c r="B78" s="220"/>
      <c r="C78" s="220"/>
      <c r="D78" s="220"/>
      <c r="E78" s="216"/>
      <c r="F78" s="217"/>
      <c r="G78" s="216"/>
      <c r="H78" s="218"/>
      <c r="I78" s="218"/>
      <c r="J78" s="218"/>
      <c r="K78" s="218"/>
      <c r="L78" s="218"/>
      <c r="M78" s="218"/>
    </row>
    <row r="79" spans="1:14" x14ac:dyDescent="0.35">
      <c r="B79" s="220"/>
      <c r="C79" s="220"/>
      <c r="D79" s="220"/>
      <c r="E79" s="216"/>
      <c r="F79" s="217"/>
      <c r="G79" s="216"/>
      <c r="H79" s="218"/>
      <c r="I79" s="218"/>
      <c r="J79" s="218"/>
      <c r="K79" s="218"/>
      <c r="L79" s="218"/>
      <c r="M79" s="218"/>
    </row>
    <row r="80" spans="1:14" x14ac:dyDescent="0.35">
      <c r="B80" s="220"/>
      <c r="C80" s="220"/>
      <c r="D80" s="220"/>
      <c r="E80" s="220"/>
      <c r="F80" s="224"/>
      <c r="G80" s="220"/>
      <c r="H80" s="225"/>
      <c r="I80" s="225"/>
      <c r="J80" s="225"/>
      <c r="K80" s="225"/>
      <c r="L80" s="225"/>
      <c r="M80" s="225"/>
    </row>
    <row r="81" spans="6:13" x14ac:dyDescent="0.35">
      <c r="H81" s="226"/>
      <c r="I81" s="226"/>
      <c r="J81" s="226"/>
      <c r="K81" s="226"/>
      <c r="L81" s="226"/>
      <c r="M81" s="226"/>
    </row>
    <row r="82" spans="6:13" x14ac:dyDescent="0.35">
      <c r="H82" s="226"/>
      <c r="I82" s="226"/>
      <c r="J82" s="226"/>
      <c r="K82" s="226"/>
      <c r="L82" s="226"/>
      <c r="M82" s="226"/>
    </row>
    <row r="83" spans="6:13" x14ac:dyDescent="0.35">
      <c r="H83" s="226"/>
      <c r="I83" s="226"/>
      <c r="J83" s="226"/>
      <c r="K83" s="226"/>
      <c r="L83" s="226"/>
      <c r="M83" s="226"/>
    </row>
    <row r="84" spans="6:13" x14ac:dyDescent="0.35">
      <c r="F84" s="226"/>
      <c r="G84" s="226"/>
      <c r="H84" s="226"/>
      <c r="I84" s="226"/>
      <c r="J84" s="226"/>
      <c r="K84" s="226"/>
      <c r="L84" s="226"/>
      <c r="M84" s="226"/>
    </row>
    <row r="85" spans="6:13" s="177" customFormat="1" x14ac:dyDescent="0.35">
      <c r="F85" s="178"/>
    </row>
    <row r="86" spans="6:13" s="177" customFormat="1" x14ac:dyDescent="0.35">
      <c r="F86" s="178"/>
    </row>
    <row r="87" spans="6:13" s="177" customFormat="1" x14ac:dyDescent="0.35">
      <c r="F87" s="178"/>
    </row>
    <row r="88" spans="6:13" s="177" customFormat="1" x14ac:dyDescent="0.35">
      <c r="F88" s="178"/>
    </row>
    <row r="89" spans="6:13" s="177" customFormat="1" x14ac:dyDescent="0.35">
      <c r="F89" s="178"/>
    </row>
    <row r="90" spans="6:13" s="177" customFormat="1" x14ac:dyDescent="0.35">
      <c r="F90" s="178"/>
    </row>
    <row r="91" spans="6:13" s="177" customFormat="1" x14ac:dyDescent="0.35">
      <c r="F91" s="178"/>
    </row>
    <row r="92" spans="6:13" s="177" customFormat="1" x14ac:dyDescent="0.35">
      <c r="F92" s="178"/>
    </row>
    <row r="93" spans="6:13" s="177" customFormat="1" x14ac:dyDescent="0.35">
      <c r="F93" s="178"/>
    </row>
    <row r="94" spans="6:13" s="177" customFormat="1" x14ac:dyDescent="0.35">
      <c r="F94" s="178"/>
    </row>
    <row r="95" spans="6:13" s="177" customFormat="1" x14ac:dyDescent="0.35">
      <c r="F95" s="178"/>
    </row>
    <row r="96" spans="6:13" s="177" customFormat="1" x14ac:dyDescent="0.35">
      <c r="F96" s="178"/>
    </row>
    <row r="97" spans="6:6" s="177" customFormat="1" x14ac:dyDescent="0.35">
      <c r="F97" s="178"/>
    </row>
    <row r="98" spans="6:6" s="177" customFormat="1" x14ac:dyDescent="0.35">
      <c r="F98" s="178"/>
    </row>
    <row r="99" spans="6:6" s="177" customFormat="1" x14ac:dyDescent="0.35">
      <c r="F99" s="178"/>
    </row>
    <row r="100" spans="6:6" s="177" customFormat="1" x14ac:dyDescent="0.35">
      <c r="F100" s="178"/>
    </row>
  </sheetData>
  <mergeCells count="64">
    <mergeCell ref="B66:I66"/>
    <mergeCell ref="B67:I67"/>
    <mergeCell ref="C68:I68"/>
    <mergeCell ref="C69:I69"/>
    <mergeCell ref="D61:I61"/>
    <mergeCell ref="D62:I62"/>
    <mergeCell ref="C63:I63"/>
    <mergeCell ref="D64:I64"/>
    <mergeCell ref="D65:I65"/>
    <mergeCell ref="D60:I60"/>
    <mergeCell ref="D54:I54"/>
    <mergeCell ref="D55:I55"/>
    <mergeCell ref="D56:I56"/>
    <mergeCell ref="C57:I57"/>
    <mergeCell ref="D58:I58"/>
    <mergeCell ref="D59:I59"/>
    <mergeCell ref="E53:I53"/>
    <mergeCell ref="C45:I45"/>
    <mergeCell ref="B46:I46"/>
    <mergeCell ref="C47:I47"/>
    <mergeCell ref="D48:I48"/>
    <mergeCell ref="E49:I49"/>
    <mergeCell ref="D50:I50"/>
    <mergeCell ref="D51:I51"/>
    <mergeCell ref="E52:I52"/>
    <mergeCell ref="D44:I44"/>
    <mergeCell ref="C35:I35"/>
    <mergeCell ref="C36:I36"/>
    <mergeCell ref="C37:I37"/>
    <mergeCell ref="D38:I38"/>
    <mergeCell ref="D39:I39"/>
    <mergeCell ref="D40:I40"/>
    <mergeCell ref="D41:I41"/>
    <mergeCell ref="C42:I42"/>
    <mergeCell ref="D43:I43"/>
    <mergeCell ref="D34:I34"/>
    <mergeCell ref="C33:I33"/>
    <mergeCell ref="D30:I30"/>
    <mergeCell ref="B31:I31"/>
    <mergeCell ref="C32:I32"/>
    <mergeCell ref="D29:I29"/>
    <mergeCell ref="D21:I21"/>
    <mergeCell ref="C22:I22"/>
    <mergeCell ref="D23:I23"/>
    <mergeCell ref="C16:I16"/>
    <mergeCell ref="C17:I17"/>
    <mergeCell ref="C18:I18"/>
    <mergeCell ref="D19:I19"/>
    <mergeCell ref="E20:I20"/>
    <mergeCell ref="D24:I24"/>
    <mergeCell ref="C25:I25"/>
    <mergeCell ref="D26:I26"/>
    <mergeCell ref="D27:I27"/>
    <mergeCell ref="C28:I28"/>
    <mergeCell ref="C12:I12"/>
    <mergeCell ref="C13:I13"/>
    <mergeCell ref="C14:I14"/>
    <mergeCell ref="D15:I15"/>
    <mergeCell ref="C11:I11"/>
    <mergeCell ref="C9:I9"/>
    <mergeCell ref="C10:I10"/>
    <mergeCell ref="C8:I8"/>
    <mergeCell ref="C6:I6"/>
    <mergeCell ref="C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Balanço</vt:lpstr>
      <vt:lpstr>PL</vt:lpstr>
      <vt:lpstr>EIGR</vt:lpstr>
      <vt:lpstr>ECPN</vt:lpstr>
      <vt:lpstr>EFE</vt:lpstr>
      <vt:lpstr>Cuadre BLC</vt:lpstr>
      <vt:lpstr>Balanço!Print_Area</vt:lpstr>
      <vt:lpstr>ECPN!Print_Area</vt:lpstr>
      <vt:lpstr>EFE!Print_Area</vt:lpstr>
      <vt:lpstr>EIGR!Print_Area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ABANCA</dc:creator>
  <cp:lastModifiedBy>Raposo, Renato</cp:lastModifiedBy>
  <cp:lastPrinted>2020-02-27T20:32:26Z</cp:lastPrinted>
  <dcterms:created xsi:type="dcterms:W3CDTF">1998-01-09T08:18:53Z</dcterms:created>
  <dcterms:modified xsi:type="dcterms:W3CDTF">2020-08-03T11:02:09Z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